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Лист1" sheetId="1" r:id="rId1"/>
  </sheets>
  <definedNames>
    <definedName name="_xlnm.Print_Area" localSheetId="0">'Лист1'!$A$1:$AC$19</definedName>
  </definedNames>
  <calcPr fullCalcOnLoad="1"/>
</workbook>
</file>

<file path=xl/sharedStrings.xml><?xml version="1.0" encoding="utf-8"?>
<sst xmlns="http://schemas.openxmlformats.org/spreadsheetml/2006/main" count="55" uniqueCount="29">
  <si>
    <t>% исполнения</t>
  </si>
  <si>
    <t>План</t>
  </si>
  <si>
    <t>МБОУ "ООШ с.Новое Чаплино"</t>
  </si>
  <si>
    <t>МБОУ "НОШ Янракыннот"</t>
  </si>
  <si>
    <t>Факт</t>
  </si>
  <si>
    <t>Реализация программы начального общего образования </t>
  </si>
  <si>
    <t>Реализация программы дошкольного образования</t>
  </si>
  <si>
    <t>Процент исполнения муниципального задания</t>
  </si>
  <si>
    <t>Реализация дополнительных общеобразовательных общеразвивающих  программ</t>
  </si>
  <si>
    <t>Реализация программы Содержание детей</t>
  </si>
  <si>
    <t>Показатели, характеризующие объем муниципальной услуги ( работы):</t>
  </si>
  <si>
    <t>Организация питания обучающихся</t>
  </si>
  <si>
    <t>МБОУ "ООШ с.Сиреники"</t>
  </si>
  <si>
    <t>МБОУ "ООШ с.Энмелен"</t>
  </si>
  <si>
    <t>МБОУ "Ш-ИСОО п.Провиденния</t>
  </si>
  <si>
    <t>МБОУ "Ш-ИООО с.Нунлигран</t>
  </si>
  <si>
    <t>МБДОУ "Детский сад "Кораблик п.Провидения"Кораблик</t>
  </si>
  <si>
    <t>МАОУ ДО "ЦДТ п.Провидения</t>
  </si>
  <si>
    <t>МАОУ ДО "ДЮСШ  п.Провидения</t>
  </si>
  <si>
    <t>Реализация программы                  Присмотр и уход</t>
  </si>
  <si>
    <t>Реализация программы среднего общего образования (Очная)</t>
  </si>
  <si>
    <t>Реализация программы среднего общего образования (Очно-заочная</t>
  </si>
  <si>
    <t>Реализация программы начального общего образования ( Адаптированная программа образовательная программа )</t>
  </si>
  <si>
    <t>Реализация программы основного общего образования ( Адаптированная программа образовательная программа )</t>
  </si>
  <si>
    <t>Реализация программы основного общего образования  (Очная)</t>
  </si>
  <si>
    <t>Реализация программы основного общего образования (Очно-заочная</t>
  </si>
  <si>
    <t>Реализация дополнительных общеобразовательных предпрофессиональных   программ</t>
  </si>
  <si>
    <t xml:space="preserve">Анализ исполнения показателей, характеризующх объем муниципальных услуг образовательных организаций Провиденского городского округа за 2020 год
</t>
  </si>
  <si>
    <t xml:space="preserve">Выезд детей за пределы населенного пункта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</si>
</sst>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4" fontId="42" fillId="33" borderId="14" xfId="0" applyNumberFormat="1" applyFont="1" applyFill="1" applyBorder="1" applyAlignment="1">
      <alignment horizontal="center" vertical="center"/>
    </xf>
    <xf numFmtId="4" fontId="42" fillId="33" borderId="15" xfId="0" applyNumberFormat="1" applyFont="1" applyFill="1" applyBorder="1" applyAlignment="1">
      <alignment horizontal="center" vertical="center"/>
    </xf>
    <xf numFmtId="4" fontId="4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42" fillId="33" borderId="18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wrapText="1"/>
    </xf>
    <xf numFmtId="4" fontId="42" fillId="33" borderId="20" xfId="0" applyNumberFormat="1" applyFont="1" applyFill="1" applyBorder="1" applyAlignment="1">
      <alignment horizontal="center" vertical="center"/>
    </xf>
    <xf numFmtId="4" fontId="42" fillId="33" borderId="21" xfId="0" applyNumberFormat="1" applyFont="1" applyFill="1" applyBorder="1" applyAlignment="1">
      <alignment horizontal="center" vertical="center"/>
    </xf>
    <xf numFmtId="4" fontId="42" fillId="33" borderId="22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/>
    </xf>
    <xf numFmtId="4" fontId="42" fillId="33" borderId="2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wrapText="1"/>
    </xf>
    <xf numFmtId="4" fontId="42" fillId="33" borderId="26" xfId="0" applyNumberFormat="1" applyFont="1" applyFill="1" applyBorder="1" applyAlignment="1">
      <alignment horizontal="center" vertical="center"/>
    </xf>
    <xf numFmtId="4" fontId="42" fillId="33" borderId="27" xfId="0" applyNumberFormat="1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4" fontId="42" fillId="33" borderId="28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4" fontId="43" fillId="33" borderId="30" xfId="0" applyNumberFormat="1" applyFont="1" applyFill="1" applyBorder="1" applyAlignment="1">
      <alignment horizontal="center" vertical="center"/>
    </xf>
    <xf numFmtId="4" fontId="43" fillId="33" borderId="31" xfId="0" applyNumberFormat="1" applyFont="1" applyFill="1" applyBorder="1" applyAlignment="1">
      <alignment horizontal="center" vertical="center"/>
    </xf>
    <xf numFmtId="4" fontId="43" fillId="33" borderId="32" xfId="0" applyNumberFormat="1" applyFont="1" applyFill="1" applyBorder="1" applyAlignment="1">
      <alignment horizontal="center" vertical="center"/>
    </xf>
    <xf numFmtId="4" fontId="43" fillId="33" borderId="33" xfId="0" applyNumberFormat="1" applyFont="1" applyFill="1" applyBorder="1" applyAlignment="1">
      <alignment horizontal="center" vertical="center"/>
    </xf>
    <xf numFmtId="2" fontId="43" fillId="33" borderId="29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40" fillId="0" borderId="0" xfId="0" applyFont="1" applyAlignment="1">
      <alignment/>
    </xf>
    <xf numFmtId="0" fontId="4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4" fontId="43" fillId="33" borderId="36" xfId="0" applyNumberFormat="1" applyFont="1" applyFill="1" applyBorder="1" applyAlignment="1">
      <alignment horizontal="center" vertical="center"/>
    </xf>
    <xf numFmtId="4" fontId="43" fillId="33" borderId="37" xfId="0" applyNumberFormat="1" applyFont="1" applyFill="1" applyBorder="1" applyAlignment="1">
      <alignment horizontal="center" vertical="center"/>
    </xf>
    <xf numFmtId="4" fontId="43" fillId="33" borderId="38" xfId="0" applyNumberFormat="1" applyFont="1" applyFill="1" applyBorder="1" applyAlignment="1">
      <alignment horizontal="center" vertical="center"/>
    </xf>
    <xf numFmtId="4" fontId="42" fillId="33" borderId="39" xfId="0" applyNumberFormat="1" applyFont="1" applyFill="1" applyBorder="1" applyAlignment="1">
      <alignment horizontal="center" vertical="center"/>
    </xf>
    <xf numFmtId="4" fontId="3" fillId="33" borderId="40" xfId="0" applyNumberFormat="1" applyFont="1" applyFill="1" applyBorder="1" applyAlignment="1">
      <alignment horizontal="center" vertical="center"/>
    </xf>
    <xf numFmtId="4" fontId="3" fillId="33" borderId="37" xfId="0" applyNumberFormat="1" applyFont="1" applyFill="1" applyBorder="1" applyAlignment="1">
      <alignment horizontal="center" vertical="center"/>
    </xf>
    <xf numFmtId="4" fontId="3" fillId="33" borderId="41" xfId="0" applyNumberFormat="1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horizontal="center" wrapText="1"/>
    </xf>
    <xf numFmtId="0" fontId="41" fillId="0" borderId="46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42" fillId="33" borderId="49" xfId="0" applyFont="1" applyFill="1" applyBorder="1" applyAlignment="1">
      <alignment horizontal="center" vertical="center" wrapText="1"/>
    </xf>
    <xf numFmtId="0" fontId="42" fillId="33" borderId="50" xfId="0" applyFont="1" applyFill="1" applyBorder="1" applyAlignment="1">
      <alignment horizontal="center" vertical="center" wrapText="1"/>
    </xf>
    <xf numFmtId="0" fontId="4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view="pageBreakPreview" zoomScale="60" zoomScalePageLayoutView="0" workbookViewId="0" topLeftCell="D1">
      <selection activeCell="Q17" sqref="Q17:R17"/>
    </sheetView>
  </sheetViews>
  <sheetFormatPr defaultColWidth="9.140625" defaultRowHeight="15"/>
  <cols>
    <col min="1" max="1" width="31.00390625" style="2" customWidth="1"/>
    <col min="2" max="3" width="7.57421875" style="3" customWidth="1"/>
    <col min="4" max="4" width="9.8515625" style="3" customWidth="1"/>
    <col min="5" max="5" width="6.140625" style="3" customWidth="1"/>
    <col min="6" max="6" width="6.8515625" style="3" customWidth="1"/>
    <col min="7" max="7" width="9.57421875" style="3" customWidth="1"/>
    <col min="8" max="8" width="7.421875" style="3" customWidth="1"/>
    <col min="9" max="9" width="5.57421875" style="3" customWidth="1"/>
    <col min="10" max="10" width="9.8515625" style="3" customWidth="1"/>
    <col min="11" max="11" width="7.57421875" style="3" customWidth="1"/>
    <col min="12" max="12" width="7.140625" style="3" customWidth="1"/>
    <col min="13" max="13" width="10.140625" style="3" customWidth="1"/>
    <col min="14" max="15" width="5.8515625" style="3" customWidth="1"/>
    <col min="16" max="16" width="9.8515625" style="3" customWidth="1"/>
    <col min="17" max="17" width="7.421875" style="3" customWidth="1"/>
    <col min="18" max="18" width="9.57421875" style="3" customWidth="1"/>
    <col min="19" max="19" width="10.00390625" style="3" customWidth="1"/>
    <col min="20" max="20" width="7.140625" style="3" customWidth="1"/>
    <col min="21" max="21" width="6.8515625" style="3" customWidth="1"/>
    <col min="22" max="22" width="10.421875" style="3" customWidth="1"/>
    <col min="23" max="23" width="6.57421875" style="3" customWidth="1"/>
    <col min="24" max="24" width="6.8515625" style="3" customWidth="1"/>
    <col min="25" max="25" width="10.140625" style="3" customWidth="1"/>
    <col min="26" max="26" width="7.00390625" style="3" customWidth="1"/>
    <col min="27" max="27" width="6.140625" style="3" customWidth="1"/>
    <col min="28" max="28" width="10.8515625" style="3" customWidth="1"/>
    <col min="29" max="29" width="7.140625" style="3" customWidth="1"/>
  </cols>
  <sheetData>
    <row r="1" spans="1:29" s="1" customFormat="1" ht="47.2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4"/>
    </row>
    <row r="2" spans="1:29" s="46" customFormat="1" ht="54" customHeight="1" thickBot="1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"/>
    </row>
    <row r="3" spans="1:29" s="6" customFormat="1" ht="28.5" customHeight="1">
      <c r="A3" s="63" t="s">
        <v>10</v>
      </c>
      <c r="B3" s="65" t="s">
        <v>2</v>
      </c>
      <c r="C3" s="66"/>
      <c r="D3" s="67"/>
      <c r="E3" s="65" t="s">
        <v>3</v>
      </c>
      <c r="F3" s="66"/>
      <c r="G3" s="67"/>
      <c r="H3" s="65" t="s">
        <v>12</v>
      </c>
      <c r="I3" s="66"/>
      <c r="J3" s="67"/>
      <c r="K3" s="65" t="s">
        <v>15</v>
      </c>
      <c r="L3" s="66"/>
      <c r="M3" s="67"/>
      <c r="N3" s="68" t="s">
        <v>13</v>
      </c>
      <c r="O3" s="69"/>
      <c r="P3" s="69"/>
      <c r="Q3" s="65" t="s">
        <v>14</v>
      </c>
      <c r="R3" s="66"/>
      <c r="S3" s="66"/>
      <c r="T3" s="57" t="s">
        <v>16</v>
      </c>
      <c r="U3" s="58"/>
      <c r="V3" s="59"/>
      <c r="W3" s="57" t="s">
        <v>17</v>
      </c>
      <c r="X3" s="58"/>
      <c r="Y3" s="59"/>
      <c r="Z3" s="57" t="s">
        <v>18</v>
      </c>
      <c r="AA3" s="58"/>
      <c r="AB3" s="59"/>
      <c r="AC3" s="5"/>
    </row>
    <row r="4" spans="1:29" s="11" customFormat="1" ht="42" customHeight="1" thickBot="1">
      <c r="A4" s="64"/>
      <c r="B4" s="7" t="s">
        <v>1</v>
      </c>
      <c r="C4" s="8" t="s">
        <v>4</v>
      </c>
      <c r="D4" s="47" t="s">
        <v>0</v>
      </c>
      <c r="E4" s="7" t="s">
        <v>1</v>
      </c>
      <c r="F4" s="8" t="s">
        <v>4</v>
      </c>
      <c r="G4" s="47" t="s">
        <v>0</v>
      </c>
      <c r="H4" s="7" t="s">
        <v>1</v>
      </c>
      <c r="I4" s="8" t="s">
        <v>4</v>
      </c>
      <c r="J4" s="47" t="s">
        <v>0</v>
      </c>
      <c r="K4" s="7" t="s">
        <v>1</v>
      </c>
      <c r="L4" s="8" t="s">
        <v>4</v>
      </c>
      <c r="M4" s="47" t="s">
        <v>0</v>
      </c>
      <c r="N4" s="9" t="s">
        <v>1</v>
      </c>
      <c r="O4" s="10" t="s">
        <v>4</v>
      </c>
      <c r="P4" s="48" t="s">
        <v>0</v>
      </c>
      <c r="Q4" s="7" t="s">
        <v>1</v>
      </c>
      <c r="R4" s="8" t="s">
        <v>4</v>
      </c>
      <c r="S4" s="49" t="s">
        <v>0</v>
      </c>
      <c r="T4" s="7" t="s">
        <v>1</v>
      </c>
      <c r="U4" s="8" t="s">
        <v>4</v>
      </c>
      <c r="V4" s="47" t="s">
        <v>0</v>
      </c>
      <c r="W4" s="7" t="s">
        <v>1</v>
      </c>
      <c r="X4" s="8" t="s">
        <v>4</v>
      </c>
      <c r="Y4" s="47" t="s">
        <v>0</v>
      </c>
      <c r="Z4" s="7" t="s">
        <v>1</v>
      </c>
      <c r="AA4" s="8" t="s">
        <v>4</v>
      </c>
      <c r="AB4" s="47" t="s">
        <v>0</v>
      </c>
      <c r="AC4" s="5"/>
    </row>
    <row r="5" spans="1:29" s="6" customFormat="1" ht="25.5">
      <c r="A5" s="12" t="s">
        <v>6</v>
      </c>
      <c r="B5" s="13">
        <v>33</v>
      </c>
      <c r="C5" s="14">
        <v>35</v>
      </c>
      <c r="D5" s="15">
        <f>C5*100/B5</f>
        <v>106.06060606060606</v>
      </c>
      <c r="E5" s="13">
        <v>31</v>
      </c>
      <c r="F5" s="14">
        <v>30</v>
      </c>
      <c r="G5" s="15">
        <f>F5*100/E5</f>
        <v>96.7741935483871</v>
      </c>
      <c r="H5" s="13">
        <v>27</v>
      </c>
      <c r="I5" s="14">
        <v>27</v>
      </c>
      <c r="J5" s="15">
        <f>I5*100/H5</f>
        <v>100</v>
      </c>
      <c r="K5" s="13">
        <v>28</v>
      </c>
      <c r="L5" s="14">
        <v>33</v>
      </c>
      <c r="M5" s="15">
        <f>L5*100/K5</f>
        <v>117.85714285714286</v>
      </c>
      <c r="N5" s="16">
        <v>30</v>
      </c>
      <c r="O5" s="17">
        <v>30</v>
      </c>
      <c r="P5" s="18">
        <f>O5*100/N5</f>
        <v>100</v>
      </c>
      <c r="Q5" s="13"/>
      <c r="R5" s="14"/>
      <c r="S5" s="19"/>
      <c r="T5" s="13">
        <v>169</v>
      </c>
      <c r="U5" s="14">
        <v>174</v>
      </c>
      <c r="V5" s="15">
        <f>U5*100/T5</f>
        <v>102.9585798816568</v>
      </c>
      <c r="W5" s="13"/>
      <c r="X5" s="14"/>
      <c r="Y5" s="15"/>
      <c r="Z5" s="13"/>
      <c r="AA5" s="14"/>
      <c r="AB5" s="15"/>
      <c r="AC5" s="20"/>
    </row>
    <row r="6" spans="1:29" s="6" customFormat="1" ht="25.5">
      <c r="A6" s="21" t="s">
        <v>5</v>
      </c>
      <c r="B6" s="22">
        <v>24</v>
      </c>
      <c r="C6" s="23">
        <v>21</v>
      </c>
      <c r="D6" s="24">
        <f>C6*100/B6</f>
        <v>87.5</v>
      </c>
      <c r="E6" s="22">
        <v>11</v>
      </c>
      <c r="F6" s="23">
        <v>12</v>
      </c>
      <c r="G6" s="24">
        <f>F6*100/E6</f>
        <v>109.0909090909091</v>
      </c>
      <c r="H6" s="22">
        <v>28</v>
      </c>
      <c r="I6" s="23">
        <v>22</v>
      </c>
      <c r="J6" s="24">
        <f>I6*100/H6</f>
        <v>78.57142857142857</v>
      </c>
      <c r="K6" s="22">
        <v>30</v>
      </c>
      <c r="L6" s="23">
        <v>26</v>
      </c>
      <c r="M6" s="24">
        <f>L6*100/K6</f>
        <v>86.66666666666667</v>
      </c>
      <c r="N6" s="25">
        <v>24</v>
      </c>
      <c r="O6" s="26">
        <v>15</v>
      </c>
      <c r="P6" s="27">
        <f>O6*100/N6</f>
        <v>62.5</v>
      </c>
      <c r="Q6" s="22">
        <v>137</v>
      </c>
      <c r="R6" s="23">
        <v>127</v>
      </c>
      <c r="S6" s="28">
        <f>R6*100/Q6</f>
        <v>92.7007299270073</v>
      </c>
      <c r="T6" s="22"/>
      <c r="U6" s="23"/>
      <c r="V6" s="15"/>
      <c r="W6" s="22"/>
      <c r="X6" s="23"/>
      <c r="Y6" s="24"/>
      <c r="Z6" s="22"/>
      <c r="AA6" s="23"/>
      <c r="AB6" s="24"/>
      <c r="AC6" s="20"/>
    </row>
    <row r="7" spans="1:29" s="6" customFormat="1" ht="37.5" customHeight="1">
      <c r="A7" s="21" t="s">
        <v>22</v>
      </c>
      <c r="B7" s="22"/>
      <c r="C7" s="23"/>
      <c r="D7" s="24"/>
      <c r="E7" s="22"/>
      <c r="F7" s="23"/>
      <c r="G7" s="24"/>
      <c r="H7" s="22"/>
      <c r="I7" s="23"/>
      <c r="J7" s="24"/>
      <c r="K7" s="22"/>
      <c r="L7" s="23"/>
      <c r="M7" s="24"/>
      <c r="N7" s="25"/>
      <c r="O7" s="26"/>
      <c r="P7" s="27"/>
      <c r="Q7" s="22">
        <v>8</v>
      </c>
      <c r="R7" s="23">
        <v>6</v>
      </c>
      <c r="S7" s="28">
        <f aca="true" t="shared" si="0" ref="S7:S17">R7*100/Q7</f>
        <v>75</v>
      </c>
      <c r="T7" s="22"/>
      <c r="U7" s="23"/>
      <c r="V7" s="15"/>
      <c r="W7" s="22"/>
      <c r="X7" s="23"/>
      <c r="Y7" s="24"/>
      <c r="Z7" s="22"/>
      <c r="AA7" s="23"/>
      <c r="AB7" s="24"/>
      <c r="AC7" s="20"/>
    </row>
    <row r="8" spans="1:29" s="6" customFormat="1" ht="26.25" customHeight="1">
      <c r="A8" s="21" t="s">
        <v>24</v>
      </c>
      <c r="B8" s="22">
        <v>30</v>
      </c>
      <c r="C8" s="23">
        <v>32</v>
      </c>
      <c r="D8" s="24">
        <f>C8*100/B8</f>
        <v>106.66666666666667</v>
      </c>
      <c r="E8" s="22"/>
      <c r="F8" s="23"/>
      <c r="G8" s="24"/>
      <c r="H8" s="22">
        <v>25</v>
      </c>
      <c r="I8" s="23">
        <v>22</v>
      </c>
      <c r="J8" s="24">
        <f>I8*100/H8</f>
        <v>88</v>
      </c>
      <c r="K8" s="22">
        <v>44</v>
      </c>
      <c r="L8" s="23">
        <v>42</v>
      </c>
      <c r="M8" s="24">
        <f>L8*100/K8</f>
        <v>95.45454545454545</v>
      </c>
      <c r="N8" s="25">
        <v>30</v>
      </c>
      <c r="O8" s="26">
        <v>35</v>
      </c>
      <c r="P8" s="27">
        <f>O8*100/N8</f>
        <v>116.66666666666667</v>
      </c>
      <c r="Q8" s="22">
        <v>119</v>
      </c>
      <c r="R8" s="23">
        <v>122</v>
      </c>
      <c r="S8" s="28">
        <f t="shared" si="0"/>
        <v>102.52100840336135</v>
      </c>
      <c r="T8" s="22"/>
      <c r="U8" s="23"/>
      <c r="V8" s="15"/>
      <c r="W8" s="22"/>
      <c r="X8" s="23"/>
      <c r="Y8" s="24"/>
      <c r="Z8" s="22"/>
      <c r="AA8" s="23"/>
      <c r="AB8" s="24"/>
      <c r="AC8" s="20"/>
    </row>
    <row r="9" spans="1:29" s="6" customFormat="1" ht="47.25" customHeight="1">
      <c r="A9" s="21" t="s">
        <v>23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5"/>
      <c r="O9" s="26"/>
      <c r="P9" s="27"/>
      <c r="Q9" s="22">
        <v>2</v>
      </c>
      <c r="R9" s="23">
        <v>2</v>
      </c>
      <c r="S9" s="28">
        <f t="shared" si="0"/>
        <v>100</v>
      </c>
      <c r="T9" s="22"/>
      <c r="U9" s="23"/>
      <c r="V9" s="15"/>
      <c r="W9" s="22"/>
      <c r="X9" s="23"/>
      <c r="Y9" s="24"/>
      <c r="Z9" s="22"/>
      <c r="AA9" s="23"/>
      <c r="AB9" s="24"/>
      <c r="AC9" s="20"/>
    </row>
    <row r="10" spans="1:29" s="6" customFormat="1" ht="24.75" customHeight="1">
      <c r="A10" s="29" t="s">
        <v>25</v>
      </c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5"/>
      <c r="O10" s="26"/>
      <c r="P10" s="27"/>
      <c r="Q10" s="22"/>
      <c r="R10" s="23"/>
      <c r="S10" s="28"/>
      <c r="T10" s="22"/>
      <c r="U10" s="23"/>
      <c r="V10" s="15"/>
      <c r="W10" s="22"/>
      <c r="X10" s="23"/>
      <c r="Y10" s="24"/>
      <c r="Z10" s="22"/>
      <c r="AA10" s="23"/>
      <c r="AB10" s="24"/>
      <c r="AC10" s="20"/>
    </row>
    <row r="11" spans="1:29" s="6" customFormat="1" ht="25.5">
      <c r="A11" s="21" t="s">
        <v>20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5"/>
      <c r="O11" s="26"/>
      <c r="P11" s="27"/>
      <c r="Q11" s="22">
        <v>35</v>
      </c>
      <c r="R11" s="23">
        <v>54</v>
      </c>
      <c r="S11" s="28">
        <f t="shared" si="0"/>
        <v>154.28571428571428</v>
      </c>
      <c r="T11" s="22"/>
      <c r="U11" s="23"/>
      <c r="V11" s="15"/>
      <c r="W11" s="22"/>
      <c r="X11" s="23"/>
      <c r="Y11" s="24"/>
      <c r="Z11" s="22"/>
      <c r="AA11" s="23"/>
      <c r="AB11" s="24"/>
      <c r="AC11" s="20"/>
    </row>
    <row r="12" spans="1:29" s="6" customFormat="1" ht="31.5" customHeight="1">
      <c r="A12" s="29" t="s">
        <v>21</v>
      </c>
      <c r="B12" s="22"/>
      <c r="C12" s="23"/>
      <c r="D12" s="24"/>
      <c r="E12" s="22"/>
      <c r="F12" s="23"/>
      <c r="G12" s="24"/>
      <c r="H12" s="22"/>
      <c r="I12" s="23"/>
      <c r="J12" s="24"/>
      <c r="K12" s="22"/>
      <c r="L12" s="23"/>
      <c r="M12" s="24"/>
      <c r="N12" s="25"/>
      <c r="O12" s="26"/>
      <c r="P12" s="27"/>
      <c r="Q12" s="22">
        <v>10</v>
      </c>
      <c r="R12" s="23">
        <v>10</v>
      </c>
      <c r="S12" s="28">
        <f t="shared" si="0"/>
        <v>100</v>
      </c>
      <c r="T12" s="22"/>
      <c r="U12" s="23"/>
      <c r="V12" s="15"/>
      <c r="W12" s="22"/>
      <c r="X12" s="23"/>
      <c r="Y12" s="24"/>
      <c r="Z12" s="22"/>
      <c r="AA12" s="23"/>
      <c r="AB12" s="24"/>
      <c r="AC12" s="20"/>
    </row>
    <row r="13" spans="1:29" s="6" customFormat="1" ht="25.5">
      <c r="A13" s="21" t="s">
        <v>19</v>
      </c>
      <c r="B13" s="22">
        <f aca="true" t="shared" si="1" ref="B13:V13">B5+B6</f>
        <v>57</v>
      </c>
      <c r="C13" s="22">
        <f t="shared" si="1"/>
        <v>56</v>
      </c>
      <c r="D13" s="24">
        <f>C13*100/B13</f>
        <v>98.24561403508773</v>
      </c>
      <c r="E13" s="22">
        <f t="shared" si="1"/>
        <v>42</v>
      </c>
      <c r="F13" s="22">
        <f t="shared" si="1"/>
        <v>42</v>
      </c>
      <c r="G13" s="24">
        <f>F13*100/E13</f>
        <v>100</v>
      </c>
      <c r="H13" s="22">
        <f t="shared" si="1"/>
        <v>55</v>
      </c>
      <c r="I13" s="22">
        <f t="shared" si="1"/>
        <v>49</v>
      </c>
      <c r="J13" s="24">
        <f>I13*100/H13</f>
        <v>89.0909090909091</v>
      </c>
      <c r="K13" s="22">
        <f t="shared" si="1"/>
        <v>58</v>
      </c>
      <c r="L13" s="22">
        <f t="shared" si="1"/>
        <v>59</v>
      </c>
      <c r="M13" s="24">
        <f>L13*100/K13</f>
        <v>101.72413793103448</v>
      </c>
      <c r="N13" s="30">
        <f t="shared" si="1"/>
        <v>54</v>
      </c>
      <c r="O13" s="30">
        <f t="shared" si="1"/>
        <v>45</v>
      </c>
      <c r="P13" s="27">
        <f>O13*100/N13</f>
        <v>83.33333333333333</v>
      </c>
      <c r="Q13" s="22">
        <f t="shared" si="1"/>
        <v>137</v>
      </c>
      <c r="R13" s="22">
        <f t="shared" si="1"/>
        <v>127</v>
      </c>
      <c r="S13" s="22">
        <f t="shared" si="1"/>
        <v>92.7007299270073</v>
      </c>
      <c r="T13" s="22">
        <f t="shared" si="1"/>
        <v>169</v>
      </c>
      <c r="U13" s="22">
        <f t="shared" si="1"/>
        <v>174</v>
      </c>
      <c r="V13" s="22">
        <f t="shared" si="1"/>
        <v>102.9585798816568</v>
      </c>
      <c r="W13" s="22"/>
      <c r="X13" s="23"/>
      <c r="Y13" s="24"/>
      <c r="Z13" s="22"/>
      <c r="AA13" s="23"/>
      <c r="AB13" s="24"/>
      <c r="AC13" s="20"/>
    </row>
    <row r="14" spans="1:29" s="6" customFormat="1" ht="25.5">
      <c r="A14" s="21" t="s">
        <v>9</v>
      </c>
      <c r="B14" s="22"/>
      <c r="C14" s="23"/>
      <c r="D14" s="24"/>
      <c r="E14" s="22"/>
      <c r="F14" s="23"/>
      <c r="G14" s="24"/>
      <c r="H14" s="22"/>
      <c r="I14" s="23"/>
      <c r="J14" s="24"/>
      <c r="K14" s="22">
        <v>25</v>
      </c>
      <c r="L14" s="23">
        <v>25</v>
      </c>
      <c r="M14" s="24">
        <f>L14*100/K14</f>
        <v>100</v>
      </c>
      <c r="N14" s="25"/>
      <c r="O14" s="26"/>
      <c r="P14" s="27"/>
      <c r="Q14" s="22">
        <v>10</v>
      </c>
      <c r="R14" s="23">
        <v>15</v>
      </c>
      <c r="S14" s="28">
        <f t="shared" si="0"/>
        <v>150</v>
      </c>
      <c r="T14" s="22"/>
      <c r="U14" s="23"/>
      <c r="V14" s="15"/>
      <c r="W14" s="22"/>
      <c r="X14" s="23"/>
      <c r="Y14" s="24"/>
      <c r="Z14" s="22"/>
      <c r="AA14" s="23"/>
      <c r="AB14" s="24"/>
      <c r="AC14" s="20"/>
    </row>
    <row r="15" spans="1:29" s="6" customFormat="1" ht="39">
      <c r="A15" s="31" t="s">
        <v>8</v>
      </c>
      <c r="B15" s="32"/>
      <c r="C15" s="33"/>
      <c r="D15" s="24"/>
      <c r="E15" s="32"/>
      <c r="F15" s="33"/>
      <c r="G15" s="24"/>
      <c r="H15" s="32"/>
      <c r="I15" s="33"/>
      <c r="J15" s="24"/>
      <c r="K15" s="32"/>
      <c r="L15" s="33"/>
      <c r="M15" s="24"/>
      <c r="N15" s="34"/>
      <c r="O15" s="35"/>
      <c r="P15" s="27"/>
      <c r="Q15" s="22"/>
      <c r="R15" s="23"/>
      <c r="S15" s="28"/>
      <c r="T15" s="22"/>
      <c r="U15" s="23"/>
      <c r="V15" s="15"/>
      <c r="W15" s="22">
        <v>366</v>
      </c>
      <c r="X15" s="23">
        <v>367</v>
      </c>
      <c r="Y15" s="24">
        <f>X15*100/W15</f>
        <v>100.27322404371584</v>
      </c>
      <c r="Z15" s="22">
        <v>191</v>
      </c>
      <c r="AA15" s="23">
        <v>178</v>
      </c>
      <c r="AB15" s="24">
        <f>AA15*100/Z15</f>
        <v>93.19371727748691</v>
      </c>
      <c r="AC15" s="20"/>
    </row>
    <row r="16" spans="1:29" s="6" customFormat="1" ht="39">
      <c r="A16" s="31" t="s">
        <v>26</v>
      </c>
      <c r="B16" s="32"/>
      <c r="C16" s="33"/>
      <c r="D16" s="24"/>
      <c r="E16" s="32"/>
      <c r="F16" s="33"/>
      <c r="G16" s="24"/>
      <c r="H16" s="32"/>
      <c r="I16" s="33"/>
      <c r="J16" s="24"/>
      <c r="K16" s="32"/>
      <c r="L16" s="36"/>
      <c r="M16" s="24"/>
      <c r="N16" s="34"/>
      <c r="O16" s="34"/>
      <c r="P16" s="27"/>
      <c r="Q16" s="32"/>
      <c r="R16" s="36"/>
      <c r="S16" s="28"/>
      <c r="T16" s="13"/>
      <c r="U16" s="14"/>
      <c r="V16" s="15"/>
      <c r="W16" s="32">
        <v>10</v>
      </c>
      <c r="X16" s="33">
        <v>10</v>
      </c>
      <c r="Y16" s="24">
        <f>X16*100/W16</f>
        <v>100</v>
      </c>
      <c r="Z16" s="32">
        <v>155</v>
      </c>
      <c r="AA16" s="33">
        <v>171</v>
      </c>
      <c r="AB16" s="24">
        <f>AA16*100/Z16</f>
        <v>110.3225806451613</v>
      </c>
      <c r="AC16" s="20"/>
    </row>
    <row r="17" spans="1:29" s="6" customFormat="1" ht="13.5" thickBot="1">
      <c r="A17" s="31" t="s">
        <v>11</v>
      </c>
      <c r="B17" s="32">
        <f>B5+B6+B7+B8+B9+B11</f>
        <v>87</v>
      </c>
      <c r="C17" s="32">
        <f aca="true" t="shared" si="2" ref="C17:V17">C5+C6+C7+C8+C9+C11</f>
        <v>88</v>
      </c>
      <c r="D17" s="24">
        <f>C17*100/B17</f>
        <v>101.14942528735632</v>
      </c>
      <c r="E17" s="32">
        <f t="shared" si="2"/>
        <v>42</v>
      </c>
      <c r="F17" s="32">
        <f t="shared" si="2"/>
        <v>42</v>
      </c>
      <c r="G17" s="24">
        <f>F17*100/E17</f>
        <v>100</v>
      </c>
      <c r="H17" s="32">
        <f t="shared" si="2"/>
        <v>80</v>
      </c>
      <c r="I17" s="32">
        <f t="shared" si="2"/>
        <v>71</v>
      </c>
      <c r="J17" s="24">
        <f>I17*100/H17</f>
        <v>88.75</v>
      </c>
      <c r="K17" s="32">
        <f t="shared" si="2"/>
        <v>102</v>
      </c>
      <c r="L17" s="32">
        <f t="shared" si="2"/>
        <v>101</v>
      </c>
      <c r="M17" s="24">
        <f>L17*100/K17</f>
        <v>99.01960784313725</v>
      </c>
      <c r="N17" s="37">
        <f t="shared" si="2"/>
        <v>84</v>
      </c>
      <c r="O17" s="37">
        <f t="shared" si="2"/>
        <v>80</v>
      </c>
      <c r="P17" s="27">
        <f>O17*100/N17</f>
        <v>95.23809523809524</v>
      </c>
      <c r="Q17" s="32">
        <f>Q6+Q7+Q8+Q9+Q11</f>
        <v>301</v>
      </c>
      <c r="R17" s="32">
        <f>R6+R7+R8+R9+R11</f>
        <v>311</v>
      </c>
      <c r="S17" s="28">
        <f t="shared" si="0"/>
        <v>103.32225913621262</v>
      </c>
      <c r="T17" s="32">
        <f t="shared" si="2"/>
        <v>169</v>
      </c>
      <c r="U17" s="32">
        <f t="shared" si="2"/>
        <v>174</v>
      </c>
      <c r="V17" s="32">
        <f t="shared" si="2"/>
        <v>102.9585798816568</v>
      </c>
      <c r="W17" s="32"/>
      <c r="X17" s="32"/>
      <c r="Y17" s="32"/>
      <c r="Z17" s="32"/>
      <c r="AA17" s="32"/>
      <c r="AB17" s="32"/>
      <c r="AC17" s="20"/>
    </row>
    <row r="18" spans="1:29" s="44" customFormat="1" ht="27.75" customHeight="1" thickBot="1">
      <c r="A18" s="38" t="s">
        <v>7</v>
      </c>
      <c r="B18" s="50"/>
      <c r="C18" s="51"/>
      <c r="D18" s="52">
        <f>AVERAGE(D5:D17)</f>
        <v>99.92446240994336</v>
      </c>
      <c r="E18" s="39"/>
      <c r="F18" s="40"/>
      <c r="G18" s="41">
        <f>AVERAGE(G5:G17)</f>
        <v>101.46627565982405</v>
      </c>
      <c r="H18" s="50"/>
      <c r="I18" s="51"/>
      <c r="J18" s="53">
        <f>AVERAGE(J5:J17)</f>
        <v>88.88246753246753</v>
      </c>
      <c r="K18" s="39"/>
      <c r="L18" s="40"/>
      <c r="M18" s="41">
        <f>AVERAGE(M5:M15)</f>
        <v>100.34049858187788</v>
      </c>
      <c r="N18" s="54"/>
      <c r="O18" s="55"/>
      <c r="P18" s="56">
        <f>AVERAGE(P5:P15)</f>
        <v>90.625</v>
      </c>
      <c r="Q18" s="39"/>
      <c r="R18" s="40"/>
      <c r="S18" s="42">
        <f>AVERAGE(S6:S15)</f>
        <v>108.40102281788627</v>
      </c>
      <c r="T18" s="39"/>
      <c r="U18" s="40"/>
      <c r="V18" s="41">
        <f>AVERAGE(V6:V15)</f>
        <v>102.9585798816568</v>
      </c>
      <c r="W18" s="39"/>
      <c r="X18" s="40"/>
      <c r="Y18" s="41">
        <f>AVERAGE(Y6:Y15)</f>
        <v>100.27322404371584</v>
      </c>
      <c r="Z18" s="39"/>
      <c r="AA18" s="40"/>
      <c r="AB18" s="41">
        <f>AVERAGE(AB15:AB17)</f>
        <v>101.75814896132411</v>
      </c>
      <c r="AC18" s="43">
        <f>AVERAGE(B18:AB18)</f>
        <v>99.40329776541064</v>
      </c>
    </row>
    <row r="19" spans="1:29" s="6" customFormat="1" ht="37.5" customHeight="1">
      <c r="A19" s="45"/>
      <c r="B19" s="60" t="s">
        <v>28</v>
      </c>
      <c r="C19" s="60"/>
      <c r="D19" s="60"/>
      <c r="E19" s="11"/>
      <c r="F19" s="11"/>
      <c r="G19" s="11"/>
      <c r="H19" s="60" t="s">
        <v>28</v>
      </c>
      <c r="I19" s="60"/>
      <c r="J19" s="60"/>
      <c r="K19" s="11"/>
      <c r="L19" s="11"/>
      <c r="M19" s="11"/>
      <c r="N19" s="60" t="s">
        <v>28</v>
      </c>
      <c r="O19" s="60"/>
      <c r="P19" s="6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</sheetData>
  <sheetProtection/>
  <mergeCells count="15">
    <mergeCell ref="B3:D3"/>
    <mergeCell ref="E3:G3"/>
    <mergeCell ref="Q3:S3"/>
    <mergeCell ref="T3:V3"/>
    <mergeCell ref="W3:Y3"/>
    <mergeCell ref="Z3:AB3"/>
    <mergeCell ref="H19:J19"/>
    <mergeCell ref="B19:D19"/>
    <mergeCell ref="N19:P19"/>
    <mergeCell ref="A1:AB1"/>
    <mergeCell ref="A2:AB2"/>
    <mergeCell ref="A3:A4"/>
    <mergeCell ref="H3:J3"/>
    <mergeCell ref="K3:M3"/>
    <mergeCell ref="N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2021-04-30T06:35:32Z</dcterms:modified>
  <cp:category/>
  <cp:version/>
  <cp:contentType/>
  <cp:contentStatus/>
</cp:coreProperties>
</file>