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1565" tabRatio="932" activeTab="2"/>
  </bookViews>
  <sheets>
    <sheet name="Титул" sheetId="1" r:id="rId1"/>
    <sheet name="Ч1_Р1_Ремонт и содержание" sheetId="2" r:id="rId2"/>
    <sheet name="Работы" sheetId="3" r:id="rId3"/>
    <sheet name="Ч1_Р2_Перевозки" sheetId="4" r:id="rId4"/>
    <sheet name="Ч3_Прочие сведения о ГЗ" sheetId="5" r:id="rId5"/>
    <sheet name="Отчет титул" sheetId="6" r:id="rId6"/>
    <sheet name="Отчет Ч1_Р1_" sheetId="7" r:id="rId7"/>
    <sheet name="Отчет Ч1_Р2" sheetId="8" r:id="rId8"/>
  </sheets>
  <definedNames>
    <definedName name="_xlnm.Print_Area" localSheetId="5">'Отчет титул'!$A$1:$DS$24</definedName>
    <definedName name="_xlnm.Print_Area" localSheetId="6">'Отчет Ч1_Р1_'!$A$1:$P$30</definedName>
    <definedName name="_xlnm.Print_Area" localSheetId="7">'Отчет Ч1_Р2'!$A$1:$P$34</definedName>
    <definedName name="_xlnm.Print_Area" localSheetId="0">'Титул'!$A$1:$DS$27</definedName>
    <definedName name="_xlnm.Print_Area" localSheetId="1">'Ч1_Р1_Ремонт и содержание'!$A$1:$Q$52</definedName>
    <definedName name="_xlnm.Print_Area" localSheetId="3">'Ч1_Р2_Перевозки'!$A$1:$Q$51</definedName>
    <definedName name="_xlnm.Print_Area" localSheetId="4">'Ч3_Прочие сведения о ГЗ'!$A$1:$E$29</definedName>
  </definedNames>
  <calcPr fullCalcOnLoad="1"/>
</workbook>
</file>

<file path=xl/sharedStrings.xml><?xml version="1.0" encoding="utf-8"?>
<sst xmlns="http://schemas.openxmlformats.org/spreadsheetml/2006/main" count="1469" uniqueCount="255">
  <si>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</si>
  <si>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</si>
  <si>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</si>
  <si>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</si>
  <si>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</si>
  <si>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</si>
  <si>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«</t>
  </si>
  <si>
    <t>»</t>
  </si>
  <si>
    <t xml:space="preserve"> г.</t>
  </si>
  <si>
    <t>Коды</t>
  </si>
  <si>
    <t>номер</t>
  </si>
  <si>
    <t>наименование</t>
  </si>
  <si>
    <t>Нормативный правовой акт</t>
  </si>
  <si>
    <t>вид</t>
  </si>
  <si>
    <t>принявший орган</t>
  </si>
  <si>
    <t>дата</t>
  </si>
  <si>
    <t>5. Порядок оказания государственной услуги</t>
  </si>
  <si>
    <t>Способ информирования</t>
  </si>
  <si>
    <t>Состав размещаемой информации</t>
  </si>
  <si>
    <t>Частота обновления информации</t>
  </si>
  <si>
    <t>Форма контроля</t>
  </si>
  <si>
    <t>Периодичность</t>
  </si>
  <si>
    <t>0506001</t>
  </si>
  <si>
    <t>Дата начала действия</t>
  </si>
  <si>
    <t>Код по общероссийскому базовому перечню или федеральному перечню</t>
  </si>
  <si>
    <t>Форма по ОКУД</t>
  </si>
  <si>
    <r>
      <t>Дата окончания действия</t>
    </r>
    <r>
      <rPr>
        <vertAlign val="superscript"/>
        <sz val="10"/>
        <rFont val="Times New Roman"/>
        <family val="1"/>
      </rPr>
      <t>2</t>
    </r>
  </si>
  <si>
    <t>4. Нормативные правовые акты, устанавливающие размер платы (цену, тариф) либо порядок ее установления</t>
  </si>
  <si>
    <t>Код по ОКВЭД</t>
  </si>
  <si>
    <t>проценты</t>
  </si>
  <si>
    <t>Уникальный номер реестровой записи</t>
  </si>
  <si>
    <t>Наименование показателя</t>
  </si>
  <si>
    <t>Единица измерения</t>
  </si>
  <si>
    <t>Наименование</t>
  </si>
  <si>
    <t>Код по ОКЕИ</t>
  </si>
  <si>
    <t>в процентах</t>
  </si>
  <si>
    <t>в абсолютных величинах</t>
  </si>
  <si>
    <t>Размер платы (цена, тариф)</t>
  </si>
  <si>
    <t>отсутствует</t>
  </si>
  <si>
    <t>5.1. Нормативные правовые акты, регулирующие порядок оказания государственной услуги</t>
  </si>
  <si>
    <t>по мере изменения данных</t>
  </si>
  <si>
    <t>Ответы на вопросы граждан и организаций, полученные по почте, по телефону, по электронной почте, при личном обращении</t>
  </si>
  <si>
    <t>Сведения об условиях предоставления услуги</t>
  </si>
  <si>
    <t>по мере поступления запросов</t>
  </si>
  <si>
    <t>ликвидация или реорганизация учреждения;</t>
  </si>
  <si>
    <t>исключение оказываемых учреждением услуг (выполняемых работ) из перечня услуг (работ), оказываемых (выполняемых) учреждениями в качестве основных видов деятельности;</t>
  </si>
  <si>
    <t>1.1.</t>
  </si>
  <si>
    <t>1.2.</t>
  </si>
  <si>
    <t>1.3.</t>
  </si>
  <si>
    <t>1.4.</t>
  </si>
  <si>
    <t>2.1.</t>
  </si>
  <si>
    <t>4.1.</t>
  </si>
  <si>
    <t>4.2.</t>
  </si>
  <si>
    <t>4.3.</t>
  </si>
  <si>
    <t>Раздел 1</t>
  </si>
  <si>
    <t>Раздел 2</t>
  </si>
  <si>
    <t>2021
(очередной финансовый год)</t>
  </si>
  <si>
    <t>4.4.</t>
  </si>
  <si>
    <t>МУНИЦИПАЛЬНОЕ ЗАДАНИЕ</t>
  </si>
  <si>
    <t>на 2021 год</t>
  </si>
  <si>
    <t>Наименование муниципального учреждения</t>
  </si>
  <si>
    <t>(обособленного подразделения)</t>
  </si>
  <si>
    <t>Муниципальное бюджетное учреждение «Дорожно-транспортное хозяйство» Провиденского городского округа</t>
  </si>
  <si>
    <t>Код по сводному реестру</t>
  </si>
  <si>
    <t>Вид деятельности муниципального</t>
  </si>
  <si>
    <t>учреждения</t>
  </si>
  <si>
    <t>Часть I. Сведения об оказываемых муниципальных услугах</t>
  </si>
  <si>
    <t>1. Наименование муниципальной услуги</t>
  </si>
  <si>
    <t>Население Провиденского городского округа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</si>
  <si>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</si>
  <si>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</t>
  </si>
  <si>
    <t>Выполнение работ по ремонту и содержанию автомобильных дорог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</si>
  <si>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</si>
  <si>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</si>
  <si>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Постоянно</t>
  </si>
  <si>
    <t>Соответствие состояния автомобильных дорог и дорожных сооружений требованиям, установленным нормативными правовыми актами Российской Федерации</t>
  </si>
  <si>
    <t>Соблюдение сроков выполения работ</t>
  </si>
  <si>
    <t>Количество предписаний Отделения ГИБДД межмуниципального отделения МВД России "Провиденскоен"</t>
  </si>
  <si>
    <t>не более 10</t>
  </si>
  <si>
    <t>шт</t>
  </si>
  <si>
    <t>Показатель качества муниципальной услуги</t>
  </si>
  <si>
    <t>Значение показателя качества муниципальной услуги</t>
  </si>
  <si>
    <t>Допустимые (возможные) отклонения от установленных показателей качества муниципальной услуги</t>
  </si>
  <si>
    <t>Показатель, характеризующий содержание муниципальной услуги (по справочникам)</t>
  </si>
  <si>
    <t>Показатель объема муниципальной услуги</t>
  </si>
  <si>
    <t>Значение показателя объема муниципальной услуги</t>
  </si>
  <si>
    <t>- Федеральный закон от 06.10.2003 г. № 131- ФЗ «Об общих принципах организации местного самоуправления в Российской Федерации»;</t>
  </si>
  <si>
    <t>- Федеральный закон от 08.11.2007г. № 257– ФЗ «Об автомобильных дорогах и дорожной деятельности в Российской Федерации и о внесении изменений в отдельные законодательные акты Российской Федерации»;</t>
  </si>
  <si>
    <t>Деятельность автобусного транспорта по регулярным внутригородским и пригородным пассажирским перевозкам</t>
  </si>
  <si>
    <t>49.31.21</t>
  </si>
  <si>
    <t>42.11</t>
  </si>
  <si>
    <t>Строительство автомобильных дорог и автомагистралей</t>
  </si>
  <si>
    <t>км</t>
  </si>
  <si>
    <t>Протяженность дорог, обеспеченных допустимым уровнем содержания</t>
  </si>
  <si>
    <t>008</t>
  </si>
  <si>
    <t>Соблюдение водителями транспортной десциплины</t>
  </si>
  <si>
    <t>Содержание автотранспортных средств в технически исправном состоянии</t>
  </si>
  <si>
    <t>Укомплектование автотранспортных средст водятелями, имеющими соответствующую квалификацию</t>
  </si>
  <si>
    <t>Ремонт и содержание автомобильных дорог местного значения в границах Провиденского городского округа и искусственных дорожных сооружений на них</t>
  </si>
  <si>
    <t>Регулярные перевозки пассажиров транспортом общего пользования на территории Провиденского городского округа</t>
  </si>
  <si>
    <t>И.о.главы Провиденского городского округа</t>
  </si>
  <si>
    <t>Е.В.Подлесный</t>
  </si>
  <si>
    <t>Администрация Провиденского городского округа</t>
  </si>
  <si>
    <t>31.12.2021</t>
  </si>
  <si>
    <t>Часть 3. Прочие сведения о муниципальном задании</t>
  </si>
  <si>
    <t>1. Основания для досрочного прекращения выполнения муниципального задания:</t>
  </si>
  <si>
    <t>1</t>
  </si>
  <si>
    <t>2. Категории потребителей муниципальной услуги</t>
  </si>
  <si>
    <t>3.2. Показатели, характеризующие объем муниципальной услуги</t>
  </si>
  <si>
    <t>Допустимые (возможные) отклонения от установленных показателей объема муниципальной услуги</t>
  </si>
  <si>
    <t>5.2. Порядок информирования потенциальных потребителей муниципальной услуги</t>
  </si>
  <si>
    <t>- Приказ Министерства транспорта РФ от 16 ноября 2012 г. № 402 «Об утверждении Классификации работ по капитальному ремонту, ремонту и содержанию автомобильных дорог».</t>
  </si>
  <si>
    <t>2. Иная  информация,  необходимая для выполнения (контроля за выполнением) муниципального задания :</t>
  </si>
  <si>
    <t>3. Порядок контроля за выполнением муниципального задания:</t>
  </si>
  <si>
    <t>Контрольные мероприятия по проверке муниципального задания на предоставление муниципальныз услуг</t>
  </si>
  <si>
    <t>в соответствии с Планом проверок</t>
  </si>
  <si>
    <t>Администрация Провиденского городского округа, Счетная палата Провиденского городского округа.</t>
  </si>
  <si>
    <t>Органы осуществляющие контроль за выполнением муниципального задания</t>
  </si>
  <si>
    <t>Периодичность  представления  отчетов  о  выполнении муниципального задания: ежеквартально.</t>
  </si>
  <si>
    <t>Сроки представления отчетов о выполнении муниципального задания: ежеквартально до 10 числа месяца, следующего за отчетным.</t>
  </si>
  <si>
    <t>Предварительный отчет о выполнении муниципального задания за год представляется не позднее 1 ноября отчетного финансового года.</t>
  </si>
  <si>
    <t>Иные требования к отчетности о выполнении муниципального задания: при необходимости учреждение представляет Администрации Провиденского городского округа отчёт о фактических расходах, копии первичных документов, акты выполненных работ и иную информацию, подтверждающую выполнение муниципального задания.</t>
  </si>
  <si>
    <t>5. Иные показатели, связанные с выполнением муниципального задания, допустимое отклонение муниципального задания: допустимое (возможное) отклонение от выполнения муниципального задания, в пределах которого оно считается выполненным - не выше 10%.</t>
  </si>
  <si>
    <t>нецелевое использование субсидии, выделенной на обеспечение выполнения муниципального задания.</t>
  </si>
  <si>
    <t>аннулирование лицензии</t>
  </si>
  <si>
    <t>5.1. Нормативные правовые акты, регулирующие порядок оказания муниципальной услуги</t>
  </si>
  <si>
    <t>5. Порядок оказания муниципальной услуги</t>
  </si>
  <si>
    <t>Размещение информации на официальном сайте Администрации Провиденского городского округа</t>
  </si>
  <si>
    <t xml:space="preserve">Размещение на официальном сайте в информационно-телекоммуникационной сети Интернет по размещению информации о государственных и муниципальных учреждениях (www.bus.gov.ru) </t>
  </si>
  <si>
    <t>Муниципальное задание и отчет о выполнении муниципального задания</t>
  </si>
  <si>
    <t>Сведения о местонахождении, контактных телефонах (телефонах для справок, консультаций), интернет-адресах, адресах электронной почты, графиках работы, перечне предоставляемых услуг и условиях их предоставления, муниципальное задание и отчет о выполнении муниципального задания</t>
  </si>
  <si>
    <t>2. Категории потребителей муниципальные услуги</t>
  </si>
  <si>
    <t>5.2. Порядок информирования потенциальных муниципальной услуги</t>
  </si>
  <si>
    <t>- Федеральный закон  от 13.07.2015  № 220-ФЗ "Об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Федерации"</t>
  </si>
  <si>
    <t>Количество рейсов, выполненных перевозчиком по маршруту Провидения - Аэропорт</t>
  </si>
  <si>
    <t>Количество рейсов, выполненных перевозчиком по маршруту Провидения - Новое Чаплино</t>
  </si>
  <si>
    <t>- Закон Чукотского автономного округа от 06.06.2017г. № 42-ОЗ «Об отдельных вопросах организации регулярных перевозок пассажиров и багажа автомобильным транспортом в Чукотском автономном округе».</t>
  </si>
  <si>
    <t>15.06.2021</t>
  </si>
  <si>
    <t>июля</t>
  </si>
  <si>
    <t>21</t>
  </si>
  <si>
    <t>отчет о выполнении плана финансово-хозяйственной деятельности учреждения, а также иную бухгалтерскую отчетность в соответствии с приказом Министерства финансов РФ от 25 марта 2011 года № 33н «Об утверждении Инструкции о порядке составления, представления годовой, квартальной бухгалтерской отчетности государственных (муниципальных) бюджетных и автономных учреждений».</t>
  </si>
  <si>
    <t>0506501</t>
  </si>
  <si>
    <t xml:space="preserve">ОТЧЕТ О ВЫПОЛНЕНИИ </t>
  </si>
  <si>
    <t>МУНИЦИПАЛЬНОГО ЗАДАНИЯ № 1</t>
  </si>
  <si>
    <t>Дата</t>
  </si>
  <si>
    <t>Значение</t>
  </si>
  <si>
    <t>утверждено в муниципальном задании</t>
  </si>
  <si>
    <t>утверждено в муниципальном задании на отчетную дату</t>
  </si>
  <si>
    <t>исполнено на отчетную дату</t>
  </si>
  <si>
    <t xml:space="preserve">допустимые (возможные) отклонения </t>
  </si>
  <si>
    <t>отклонение, превышающее допустимое (возможное) отклонение</t>
  </si>
  <si>
    <t>причина отклонения</t>
  </si>
  <si>
    <t>3. Сведения о фактическом достижении показателей, характеризующих объем и (или) качество муниципальной услуги:</t>
  </si>
  <si>
    <t>3.1. Сведения о фактическом достижении показателей,  характеризующих качество муниципальной услуги</t>
  </si>
  <si>
    <t>3.2. Сведения о фактическом достижении показателей, характеризующих объем муниципальной услуги</t>
  </si>
  <si>
    <t>утверждено в муниципальном заданиина год</t>
  </si>
  <si>
    <t>Средний размер платы (цена, тариф)</t>
  </si>
  <si>
    <t>______________</t>
  </si>
  <si>
    <t xml:space="preserve">4. Требования к отчетности о выполнении муниципального задания: </t>
  </si>
  <si>
    <t>Приложение к  Постановлению      Администрации Провиденского городского округа от 08.07.2021 № 270</t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</si>
  <si>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2</t>
    </r>
  </si>
  <si>
    <t xml:space="preserve">Раздел </t>
  </si>
  <si>
    <t>1. Наименование работы</t>
  </si>
  <si>
    <t>2. Категории потребителей работы</t>
  </si>
  <si>
    <t>3. Сведения о фактическом достижении показателей, характеризующих объем и (или) качество работы</t>
  </si>
  <si>
    <t>22</t>
  </si>
  <si>
    <t>23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</si>
  <si>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3</t>
    </r>
  </si>
  <si>
    <t>Показатель, характеризующий 
содержание работы</t>
  </si>
  <si>
    <t>Показатель, 
характеризующий условия (формы)</t>
  </si>
  <si>
    <t>Показатель качества работы</t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</si>
  <si>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3</t>
    </r>
  </si>
  <si>
    <t>единица измерения</t>
  </si>
  <si>
    <t>значение</t>
  </si>
  <si>
    <r>
      <t xml:space="preserve">допустимое (возможное) отклонение </t>
    </r>
    <r>
      <rPr>
        <vertAlign val="superscript"/>
        <sz val="7.8"/>
        <rFont val="Times New Roman"/>
        <family val="1"/>
      </rPr>
      <t>6</t>
    </r>
  </si>
  <si>
    <r>
      <t xml:space="preserve">отклонение, 
превышающее допустимое (возможное) отклонение </t>
    </r>
    <r>
      <rPr>
        <vertAlign val="superscript"/>
        <sz val="7.8"/>
        <rFont val="Times New Roman"/>
        <family val="1"/>
      </rPr>
      <t>7</t>
    </r>
  </si>
  <si>
    <r>
      <t xml:space="preserve">наимено-вание </t>
    </r>
    <r>
      <rPr>
        <vertAlign val="superscript"/>
        <sz val="7.8"/>
        <rFont val="Times New Roman"/>
        <family val="1"/>
      </rPr>
      <t>3</t>
    </r>
  </si>
  <si>
    <r>
      <t xml:space="preserve">код по ОКЕИ </t>
    </r>
    <r>
      <rPr>
        <vertAlign val="superscript"/>
        <sz val="7.8"/>
        <rFont val="Times New Roman"/>
        <family val="1"/>
      </rPr>
      <t>3</t>
    </r>
  </si>
  <si>
    <r>
      <t>(наимено-
вание пока-зателя)</t>
    </r>
    <r>
      <rPr>
        <vertAlign val="superscript"/>
        <sz val="7.8"/>
        <rFont val="Times New Roman"/>
        <family val="1"/>
      </rPr>
      <t>3</t>
    </r>
  </si>
  <si>
    <t>Удовлетворенность пользователей автомобильных дорог регионального значения качеством выполняемых работ по ремонту и содержанию действующей сети автомобильных дорог общего пользования регионального значения и искусственных сооружений на них, расположенных в Анадырском муниципальном районе</t>
  </si>
  <si>
    <t>процент</t>
  </si>
  <si>
    <t>744</t>
  </si>
  <si>
    <t>3.2. Сведения о фактическом достижении показателей, характеризующих объем работы</t>
  </si>
  <si>
    <t>Показатель объема работы</t>
  </si>
  <si>
    <r>
      <t xml:space="preserve">наимено-вание показа-
теля </t>
    </r>
    <r>
      <rPr>
        <vertAlign val="superscript"/>
        <sz val="7.8"/>
        <rFont val="Times New Roman"/>
        <family val="1"/>
      </rPr>
      <t>3</t>
    </r>
  </si>
  <si>
    <r>
      <t xml:space="preserve">исполнено 
на отчетную дату </t>
    </r>
    <r>
      <rPr>
        <vertAlign val="superscript"/>
        <sz val="7.8"/>
        <rFont val="Times New Roman"/>
        <family val="1"/>
      </rPr>
      <t xml:space="preserve">5 </t>
    </r>
    <r>
      <rPr>
        <vertAlign val="superscript"/>
        <sz val="10"/>
        <rFont val="Times New Roman"/>
        <family val="1"/>
      </rPr>
      <t>01.10.2021г.</t>
    </r>
  </si>
  <si>
    <t>единица</t>
  </si>
  <si>
    <t>642</t>
  </si>
  <si>
    <t>Восстановление профиля гравийных дорог без добавления нового материала</t>
  </si>
  <si>
    <t>Окраска стоек дорожных знаков</t>
  </si>
  <si>
    <t>Очистка отверстий труб от грязи и наносов</t>
  </si>
  <si>
    <t>10</t>
  </si>
  <si>
    <r>
      <t xml:space="preserve">утверждено в муниципальном задании
на 2021 год </t>
    </r>
    <r>
      <rPr>
        <vertAlign val="superscript"/>
        <sz val="7.8"/>
        <rFont val="Times New Roman"/>
        <family val="1"/>
      </rPr>
      <t>3</t>
    </r>
  </si>
  <si>
    <r>
      <t xml:space="preserve">утверждено в муниципальном задании
на 2022 год </t>
    </r>
    <r>
      <rPr>
        <vertAlign val="superscript"/>
        <sz val="7.8"/>
        <rFont val="Times New Roman"/>
        <family val="1"/>
      </rPr>
      <t>3</t>
    </r>
  </si>
  <si>
    <t>утверждено в муниципальном задании
на 2023 год 3</t>
  </si>
  <si>
    <r>
      <t xml:space="preserve">утверждено в муниципальном задании 
на отчетную 
дату </t>
    </r>
    <r>
      <rPr>
        <vertAlign val="superscript"/>
        <sz val="7.8"/>
        <rFont val="Times New Roman"/>
        <family val="1"/>
      </rPr>
      <t>5</t>
    </r>
  </si>
  <si>
    <t xml:space="preserve">Очистка дороги от снега бульдозерами                        </t>
  </si>
  <si>
    <t xml:space="preserve">Удаление снежного вала шнекороторными снегоочистителями     </t>
  </si>
  <si>
    <t>Очистка дороги от снега тяжелыми автогрейдерами: снег уплотненный</t>
  </si>
  <si>
    <t>Раздел 1. Содержание автомобильной дороги V категории  в период  с 1 января - 31 мая, 1 октября - 31 декабря</t>
  </si>
  <si>
    <t>2</t>
  </si>
  <si>
    <t>3</t>
  </si>
  <si>
    <t xml:space="preserve">Очистка дороги от снега бульдозерами          </t>
  </si>
  <si>
    <t>4</t>
  </si>
  <si>
    <t>5</t>
  </si>
  <si>
    <t>Содержание в зимний период cильно с/з участков</t>
  </si>
  <si>
    <t>Раздел 2. Содержание автомобильной дороги V категории  в период  с 1 июня - 30 сентября</t>
  </si>
  <si>
    <t>Земляное полотно, водоотвод и покрытие переходного типа</t>
  </si>
  <si>
    <t>6</t>
  </si>
  <si>
    <t>7</t>
  </si>
  <si>
    <t>8</t>
  </si>
  <si>
    <t>9</t>
  </si>
  <si>
    <t>11</t>
  </si>
  <si>
    <t>12</t>
  </si>
  <si>
    <t>13</t>
  </si>
  <si>
    <t>14</t>
  </si>
  <si>
    <t>Восстановление профиля водоотводных канав автогрейдером тяжелого типа мощностью более 240 л.с.</t>
  </si>
  <si>
    <t>Планировка существующих обочин автогрейдером</t>
  </si>
  <si>
    <t>Уборка различных предметов и мусора с элементов автомобильной дороги</t>
  </si>
  <si>
    <t>Уплотнение грунта самоходным катком на пневматических шинах: 16 т</t>
  </si>
  <si>
    <t>Планировка проезжей части гравийных дорог автогрейдером</t>
  </si>
  <si>
    <t>Пробег комбинированной дорожной машинф с грузом и без груза</t>
  </si>
  <si>
    <t>Восстановление профиля дорог с добавлением нового материала: гравийных</t>
  </si>
  <si>
    <t>Раздел 3. Содержание водопропускных труб</t>
  </si>
  <si>
    <t>15</t>
  </si>
  <si>
    <t>16</t>
  </si>
  <si>
    <t>17</t>
  </si>
  <si>
    <t>18</t>
  </si>
  <si>
    <t>19</t>
  </si>
  <si>
    <t xml:space="preserve">Заготовка и установка указательных вех                      </t>
  </si>
  <si>
    <t>Заделка швов в железобетонных трубах цементным раствором</t>
  </si>
  <si>
    <t>Заделка трещин, раковин и сколов оголовков труб</t>
  </si>
  <si>
    <t>Ремонт бетонных лотков и укрепление русл труб и малых мостов бетоном</t>
  </si>
  <si>
    <t>Очистка водоотводных лотков вручную</t>
  </si>
  <si>
    <t>Раздел 4. Содержание дорожных знаков</t>
  </si>
  <si>
    <t>20</t>
  </si>
  <si>
    <t>24</t>
  </si>
  <si>
    <t xml:space="preserve">Очистка дорожных знаков от снега                            </t>
  </si>
  <si>
    <t>Замена щитков дорожных знаков: на стойках</t>
  </si>
  <si>
    <t>Замена стоек дорожных знаков</t>
  </si>
  <si>
    <t>Очистка и мойка: дорожных знаков и указателей</t>
  </si>
  <si>
    <t>1000 м2</t>
  </si>
  <si>
    <t>1 км вала</t>
  </si>
  <si>
    <t>1 км</t>
  </si>
  <si>
    <t>1 км прохода</t>
  </si>
  <si>
    <t>10 км</t>
  </si>
  <si>
    <t>100 шт</t>
  </si>
  <si>
    <t>1 м</t>
  </si>
  <si>
    <t>10 м шва</t>
  </si>
  <si>
    <t>10 м2</t>
  </si>
  <si>
    <t>100 м</t>
  </si>
  <si>
    <t>3.1. Сведения о фактическом достижении показателей, характеризующих качество работы  на 2021 год</t>
  </si>
  <si>
    <t>08</t>
  </si>
  <si>
    <t>Содержание автомобильной дороги общего пользования местного значения Провидения-Новое Чаплино</t>
  </si>
  <si>
    <t>Содержание автомобильной дороги общего пользования местного значения Провидения-Аэропорт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</si>
</sst>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_-* #,##0\ _₽_-;\-* #,##0\ _₽_-;_-* &quot;-&quot;??\ _₽_-;_-@_-"/>
    <numFmt numFmtId="188" formatCode="#,##0.0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3.5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vertAlign val="superscript"/>
      <sz val="12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sz val="10.5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11" fillId="0" borderId="0" xfId="0" applyFont="1" applyAlignment="1">
      <alignment horizontal="center" vertical="center"/>
    </xf>
    <xf numFmtId="16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/>
    </xf>
    <xf numFmtId="0" fontId="3" fillId="0" borderId="0" xfId="0" applyFont="1" applyFill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0" xfId="0" applyNumberFormat="1" applyFont="1" applyFill="1" applyBorder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49" fontId="9" fillId="0" borderId="0" xfId="0" applyNumberFormat="1" applyFont="1" applyFill="1" applyBorder="1" applyAlignment="1">
      <alignment horizontal="justify" vertical="justify" wrapText="1"/>
    </xf>
    <xf numFmtId="0" fontId="18" fillId="0" borderId="13" xfId="0" applyFont="1" applyFill="1" applyBorder="1" applyAlignment="1">
      <alignment horizontal="justify" vertical="justify" wrapText="1"/>
    </xf>
    <xf numFmtId="0" fontId="18" fillId="0" borderId="14" xfId="0" applyFont="1" applyFill="1" applyBorder="1" applyAlignment="1">
      <alignment horizontal="justify" vertical="justify" wrapText="1"/>
    </xf>
    <xf numFmtId="0" fontId="18" fillId="0" borderId="15" xfId="0" applyNumberFormat="1" applyFont="1" applyFill="1" applyBorder="1" applyAlignment="1">
      <alignment horizontal="justify" vertical="justify" wrapText="1"/>
    </xf>
    <xf numFmtId="0" fontId="18" fillId="0" borderId="16" xfId="0" applyNumberFormat="1" applyFont="1" applyFill="1" applyBorder="1" applyAlignment="1">
      <alignment horizontal="justify" vertical="justify" wrapText="1"/>
    </xf>
    <xf numFmtId="0" fontId="0" fillId="0" borderId="0" xfId="0" applyBorder="1" applyAlignment="1">
      <alignment horizontal="justify" vertical="justify" wrapText="1"/>
    </xf>
    <xf numFmtId="0" fontId="9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/>
    </xf>
    <xf numFmtId="0" fontId="3" fillId="0" borderId="14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9" fillId="0" borderId="11" xfId="0" applyFont="1" applyBorder="1" applyAlignment="1">
      <alignment horizontal="left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49" fontId="3" fillId="0" borderId="2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2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49" fontId="3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3" fillId="0" borderId="3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NumberFormat="1" applyFont="1" applyFill="1" applyBorder="1" applyAlignment="1">
      <alignment horizontal="center" vertical="justify" wrapText="1"/>
    </xf>
    <xf numFmtId="0" fontId="18" fillId="0" borderId="10" xfId="0" applyFont="1" applyFill="1" applyBorder="1" applyAlignment="1">
      <alignment horizontal="justify" vertical="justify" wrapText="1"/>
    </xf>
    <xf numFmtId="49" fontId="18" fillId="0" borderId="10" xfId="0" applyNumberFormat="1" applyFont="1" applyFill="1" applyBorder="1" applyAlignment="1">
      <alignment horizontal="justify" vertical="justify" wrapText="1"/>
    </xf>
    <xf numFmtId="0" fontId="21" fillId="0" borderId="12" xfId="0" applyFont="1" applyFill="1" applyBorder="1" applyAlignment="1">
      <alignment horizontal="justify" vertical="justify" wrapText="1"/>
    </xf>
    <xf numFmtId="0" fontId="21" fillId="0" borderId="15" xfId="0" applyFont="1" applyFill="1" applyBorder="1" applyAlignment="1">
      <alignment horizontal="justify" vertical="justify" wrapText="1"/>
    </xf>
    <xf numFmtId="0" fontId="21" fillId="0" borderId="16" xfId="0" applyFont="1" applyFill="1" applyBorder="1" applyAlignment="1">
      <alignment horizontal="justify" vertical="justify" wrapText="1"/>
    </xf>
    <xf numFmtId="0" fontId="21" fillId="0" borderId="10" xfId="0" applyFont="1" applyFill="1" applyBorder="1" applyAlignment="1">
      <alignment horizontal="justify" vertical="justify" wrapText="1"/>
    </xf>
    <xf numFmtId="0" fontId="18" fillId="0" borderId="12" xfId="0" applyFont="1" applyFill="1" applyBorder="1" applyAlignment="1">
      <alignment horizontal="justify" vertical="justify" wrapText="1"/>
    </xf>
    <xf numFmtId="0" fontId="18" fillId="0" borderId="15" xfId="0" applyFont="1" applyFill="1" applyBorder="1" applyAlignment="1">
      <alignment horizontal="justify" vertical="justify" wrapText="1"/>
    </xf>
    <xf numFmtId="0" fontId="18" fillId="0" borderId="16" xfId="0" applyFont="1" applyFill="1" applyBorder="1" applyAlignment="1">
      <alignment horizontal="justify" vertical="justify" wrapText="1"/>
    </xf>
    <xf numFmtId="0" fontId="18" fillId="0" borderId="15" xfId="0" applyNumberFormat="1" applyFont="1" applyFill="1" applyBorder="1" applyAlignment="1">
      <alignment horizontal="justify" vertical="justify" wrapText="1"/>
    </xf>
    <xf numFmtId="49" fontId="18" fillId="0" borderId="12" xfId="0" applyNumberFormat="1" applyFont="1" applyFill="1" applyBorder="1" applyAlignment="1">
      <alignment horizontal="justify" vertical="justify" wrapText="1"/>
    </xf>
    <xf numFmtId="49" fontId="18" fillId="0" borderId="15" xfId="0" applyNumberFormat="1" applyFont="1" applyFill="1" applyBorder="1" applyAlignment="1">
      <alignment horizontal="justify" vertical="justify" wrapText="1"/>
    </xf>
    <xf numFmtId="49" fontId="18" fillId="0" borderId="16" xfId="0" applyNumberFormat="1" applyFont="1" applyFill="1" applyBorder="1" applyAlignment="1">
      <alignment horizontal="justify" vertical="justify" wrapText="1"/>
    </xf>
    <xf numFmtId="187" fontId="18" fillId="0" borderId="12" xfId="0" applyNumberFormat="1" applyFont="1" applyFill="1" applyBorder="1" applyAlignment="1">
      <alignment horizontal="justify" vertical="justify" wrapText="1"/>
    </xf>
    <xf numFmtId="187" fontId="18" fillId="0" borderId="15" xfId="0" applyNumberFormat="1" applyFont="1" applyFill="1" applyBorder="1" applyAlignment="1">
      <alignment horizontal="justify" vertical="justify" wrapText="1"/>
    </xf>
    <xf numFmtId="187" fontId="18" fillId="0" borderId="16" xfId="0" applyNumberFormat="1" applyFont="1" applyFill="1" applyBorder="1" applyAlignment="1">
      <alignment horizontal="justify" vertical="justify" wrapText="1"/>
    </xf>
    <xf numFmtId="187" fontId="18" fillId="0" borderId="10" xfId="0" applyNumberFormat="1" applyFont="1" applyFill="1" applyBorder="1" applyAlignment="1">
      <alignment horizontal="justify" vertical="justify" wrapText="1"/>
    </xf>
    <xf numFmtId="0" fontId="6" fillId="0" borderId="0" xfId="0" applyNumberFormat="1" applyFont="1" applyFill="1" applyBorder="1" applyAlignment="1">
      <alignment horizontal="justify" vertical="justify" wrapText="1"/>
    </xf>
    <xf numFmtId="0" fontId="8" fillId="0" borderId="0" xfId="0" applyNumberFormat="1" applyFont="1" applyFill="1" applyBorder="1" applyAlignment="1">
      <alignment horizontal="justify" vertical="justify" wrapText="1"/>
    </xf>
    <xf numFmtId="0" fontId="18" fillId="0" borderId="14" xfId="0" applyFont="1" applyFill="1" applyBorder="1" applyAlignment="1">
      <alignment horizontal="justify" vertical="justify" wrapText="1"/>
    </xf>
    <xf numFmtId="0" fontId="18" fillId="0" borderId="22" xfId="0" applyFont="1" applyFill="1" applyBorder="1" applyAlignment="1">
      <alignment horizontal="justify" vertical="justify" wrapText="1"/>
    </xf>
    <xf numFmtId="0" fontId="18" fillId="0" borderId="36" xfId="0" applyFont="1" applyFill="1" applyBorder="1" applyAlignment="1">
      <alignment horizontal="justify" vertical="justify" wrapText="1"/>
    </xf>
    <xf numFmtId="0" fontId="18" fillId="0" borderId="0" xfId="0" applyFont="1" applyFill="1" applyBorder="1" applyAlignment="1">
      <alignment horizontal="justify" vertical="justify" wrapText="1"/>
    </xf>
    <xf numFmtId="0" fontId="18" fillId="0" borderId="32" xfId="0" applyFont="1" applyFill="1" applyBorder="1" applyAlignment="1">
      <alignment horizontal="justify" vertical="justify" wrapText="1"/>
    </xf>
    <xf numFmtId="0" fontId="18" fillId="0" borderId="11" xfId="0" applyFont="1" applyFill="1" applyBorder="1" applyAlignment="1">
      <alignment horizontal="justify" vertical="justify" wrapText="1"/>
    </xf>
    <xf numFmtId="0" fontId="18" fillId="0" borderId="13" xfId="0" applyFont="1" applyFill="1" applyBorder="1" applyAlignment="1">
      <alignment horizontal="justify" vertical="justify" wrapText="1"/>
    </xf>
    <xf numFmtId="0" fontId="18" fillId="0" borderId="35" xfId="0" applyFont="1" applyFill="1" applyBorder="1" applyAlignment="1">
      <alignment horizontal="justify" vertical="justify" wrapText="1"/>
    </xf>
    <xf numFmtId="0" fontId="18" fillId="0" borderId="33" xfId="0" applyFont="1" applyFill="1" applyBorder="1" applyAlignment="1">
      <alignment horizontal="justify" vertical="justify" wrapText="1"/>
    </xf>
    <xf numFmtId="0" fontId="18" fillId="0" borderId="12" xfId="0" applyNumberFormat="1" applyFont="1" applyFill="1" applyBorder="1" applyAlignment="1">
      <alignment horizontal="justify" vertical="justify" wrapText="1"/>
    </xf>
    <xf numFmtId="0" fontId="18" fillId="0" borderId="16" xfId="0" applyNumberFormat="1" applyFont="1" applyFill="1" applyBorder="1" applyAlignment="1">
      <alignment horizontal="justify" vertical="justify" wrapText="1"/>
    </xf>
    <xf numFmtId="0" fontId="3" fillId="0" borderId="0" xfId="0" applyNumberFormat="1" applyFont="1" applyFill="1" applyBorder="1" applyAlignment="1">
      <alignment horizontal="justify" vertical="justify" wrapText="1"/>
    </xf>
    <xf numFmtId="49" fontId="3" fillId="0" borderId="11" xfId="0" applyNumberFormat="1" applyFont="1" applyFill="1" applyBorder="1" applyAlignment="1">
      <alignment horizontal="justify" vertical="justify" wrapText="1"/>
    </xf>
    <xf numFmtId="49" fontId="3" fillId="0" borderId="0" xfId="0" applyNumberFormat="1" applyFont="1" applyFill="1" applyBorder="1" applyAlignment="1">
      <alignment horizontal="justify" vertical="justify" wrapText="1"/>
    </xf>
    <xf numFmtId="49" fontId="20" fillId="0" borderId="17" xfId="0" applyNumberFormat="1" applyFont="1" applyFill="1" applyBorder="1" applyAlignment="1">
      <alignment horizontal="justify" vertical="justify" wrapText="1"/>
    </xf>
    <xf numFmtId="49" fontId="20" fillId="0" borderId="18" xfId="0" applyNumberFormat="1" applyFont="1" applyFill="1" applyBorder="1" applyAlignment="1">
      <alignment horizontal="justify" vertical="justify" wrapText="1"/>
    </xf>
    <xf numFmtId="49" fontId="20" fillId="0" borderId="19" xfId="0" applyNumberFormat="1" applyFont="1" applyFill="1" applyBorder="1" applyAlignment="1">
      <alignment horizontal="justify" vertical="justify" wrapText="1"/>
    </xf>
    <xf numFmtId="49" fontId="20" fillId="0" borderId="25" xfId="0" applyNumberFormat="1" applyFont="1" applyFill="1" applyBorder="1" applyAlignment="1">
      <alignment horizontal="justify" vertical="justify" wrapText="1"/>
    </xf>
    <xf numFmtId="49" fontId="20" fillId="0" borderId="26" xfId="0" applyNumberFormat="1" applyFont="1" applyFill="1" applyBorder="1" applyAlignment="1">
      <alignment horizontal="justify" vertical="justify" wrapText="1"/>
    </xf>
    <xf numFmtId="49" fontId="20" fillId="0" borderId="27" xfId="0" applyNumberFormat="1" applyFont="1" applyFill="1" applyBorder="1" applyAlignment="1">
      <alignment horizontal="justify" vertical="justify" wrapText="1"/>
    </xf>
    <xf numFmtId="0" fontId="0" fillId="0" borderId="11" xfId="0" applyFont="1" applyFill="1" applyBorder="1" applyAlignment="1">
      <alignment horizontal="justify" vertical="justify" wrapText="1"/>
    </xf>
    <xf numFmtId="0" fontId="6" fillId="0" borderId="22" xfId="0" applyNumberFormat="1" applyFont="1" applyFill="1" applyBorder="1" applyAlignment="1">
      <alignment horizontal="justify" vertical="justify" wrapText="1"/>
    </xf>
    <xf numFmtId="0" fontId="6" fillId="0" borderId="11" xfId="0" applyNumberFormat="1" applyFont="1" applyFill="1" applyBorder="1" applyAlignment="1">
      <alignment horizontal="justify" vertical="justify" wrapText="1"/>
    </xf>
    <xf numFmtId="49" fontId="18" fillId="0" borderId="22" xfId="0" applyNumberFormat="1" applyFont="1" applyFill="1" applyBorder="1" applyAlignment="1">
      <alignment horizontal="justify" vertical="justify" wrapText="1"/>
    </xf>
    <xf numFmtId="49" fontId="18" fillId="0" borderId="13" xfId="0" applyNumberFormat="1" applyFont="1" applyFill="1" applyBorder="1" applyAlignment="1">
      <alignment horizontal="justify" vertical="justify" wrapText="1"/>
    </xf>
    <xf numFmtId="0" fontId="21" fillId="0" borderId="12" xfId="0" applyFont="1" applyFill="1" applyBorder="1" applyAlignment="1">
      <alignment horizontal="left" vertical="justify" wrapText="1"/>
    </xf>
    <xf numFmtId="0" fontId="21" fillId="0" borderId="15" xfId="0" applyFont="1" applyFill="1" applyBorder="1" applyAlignment="1">
      <alignment horizontal="left" vertical="justify" wrapText="1"/>
    </xf>
    <xf numFmtId="0" fontId="21" fillId="0" borderId="16" xfId="0" applyFont="1" applyFill="1" applyBorder="1" applyAlignment="1">
      <alignment horizontal="left" vertical="justify" wrapText="1"/>
    </xf>
    <xf numFmtId="0" fontId="18" fillId="0" borderId="12" xfId="0" applyFont="1" applyFill="1" applyBorder="1" applyAlignment="1">
      <alignment horizontal="left" vertical="justify" wrapText="1"/>
    </xf>
    <xf numFmtId="0" fontId="18" fillId="0" borderId="15" xfId="0" applyFont="1" applyFill="1" applyBorder="1" applyAlignment="1">
      <alignment horizontal="left" vertical="justify" wrapText="1"/>
    </xf>
    <xf numFmtId="0" fontId="18" fillId="0" borderId="16" xfId="0" applyFont="1" applyFill="1" applyBorder="1" applyAlignment="1">
      <alignment horizontal="left" vertical="justify" wrapText="1"/>
    </xf>
    <xf numFmtId="3" fontId="18" fillId="0" borderId="10" xfId="0" applyNumberFormat="1" applyFont="1" applyFill="1" applyBorder="1" applyAlignment="1">
      <alignment horizontal="justify" vertical="justify" wrapText="1"/>
    </xf>
    <xf numFmtId="49" fontId="18" fillId="0" borderId="12" xfId="0" applyNumberFormat="1" applyFont="1" applyFill="1" applyBorder="1" applyAlignment="1">
      <alignment horizontal="left" vertical="justify" wrapText="1"/>
    </xf>
    <xf numFmtId="49" fontId="18" fillId="0" borderId="15" xfId="0" applyNumberFormat="1" applyFont="1" applyFill="1" applyBorder="1" applyAlignment="1">
      <alignment horizontal="left" vertical="justify" wrapText="1"/>
    </xf>
    <xf numFmtId="49" fontId="18" fillId="0" borderId="16" xfId="0" applyNumberFormat="1" applyFont="1" applyFill="1" applyBorder="1" applyAlignment="1">
      <alignment horizontal="left" vertical="justify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/>
    </xf>
    <xf numFmtId="0" fontId="3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12" fillId="0" borderId="0" xfId="0" applyNumberFormat="1" applyFont="1" applyBorder="1" applyAlignment="1">
      <alignment horizontal="left" wrapText="1"/>
    </xf>
    <xf numFmtId="0" fontId="15" fillId="0" borderId="0" xfId="0" applyFont="1" applyAlignment="1">
      <alignment wrapText="1"/>
    </xf>
    <xf numFmtId="49" fontId="3" fillId="0" borderId="0" xfId="0" applyNumberFormat="1" applyFont="1" applyAlignment="1">
      <alignment/>
    </xf>
    <xf numFmtId="0" fontId="12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12" fillId="0" borderId="0" xfId="0" applyFont="1" applyBorder="1" applyAlignment="1">
      <alignment horizontal="left" vertical="top"/>
    </xf>
    <xf numFmtId="0" fontId="12" fillId="0" borderId="0" xfId="0" applyNumberFormat="1" applyFont="1" applyBorder="1" applyAlignment="1">
      <alignment horizontal="left"/>
    </xf>
    <xf numFmtId="0" fontId="15" fillId="0" borderId="0" xfId="0" applyFont="1" applyAlignment="1">
      <alignment/>
    </xf>
    <xf numFmtId="49" fontId="3" fillId="0" borderId="0" xfId="0" applyNumberFormat="1" applyFont="1" applyAlignment="1">
      <alignment wrapText="1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/>
    </xf>
    <xf numFmtId="0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14" fillId="0" borderId="15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8" fillId="0" borderId="15" xfId="0" applyNumberFormat="1" applyFont="1" applyFill="1" applyBorder="1" applyAlignment="1">
      <alignment horizontal="center" vertical="justify" wrapText="1"/>
    </xf>
    <xf numFmtId="0" fontId="18" fillId="0" borderId="16" xfId="0" applyNumberFormat="1" applyFont="1" applyFill="1" applyBorder="1" applyAlignment="1">
      <alignment horizontal="center" vertical="justify" wrapText="1"/>
    </xf>
    <xf numFmtId="0" fontId="39" fillId="0" borderId="15" xfId="0" applyNumberFormat="1" applyFont="1" applyFill="1" applyBorder="1" applyAlignment="1">
      <alignment horizontal="center" vertical="justify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28"/>
  <sheetViews>
    <sheetView view="pageBreakPreview" zoomScaleSheetLayoutView="100" workbookViewId="0" topLeftCell="A1">
      <selection activeCell="CF11" sqref="CF11:CH11"/>
    </sheetView>
  </sheetViews>
  <sheetFormatPr defaultColWidth="1.12109375" defaultRowHeight="12.75"/>
  <cols>
    <col min="1" max="16384" width="1.12109375" style="1" customWidth="1"/>
  </cols>
  <sheetData>
    <row r="1" spans="96:123" ht="61.5" customHeight="1">
      <c r="CR1" s="99" t="s">
        <v>159</v>
      </c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</row>
    <row r="3" spans="70:123" ht="15.75">
      <c r="BR3" s="95" t="s">
        <v>0</v>
      </c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</row>
    <row r="4" ht="15.75">
      <c r="BR4" s="2" t="s">
        <v>1</v>
      </c>
    </row>
    <row r="5" s="4" customFormat="1" ht="10.5">
      <c r="BR5" s="3" t="s">
        <v>2</v>
      </c>
    </row>
    <row r="6" spans="70:123" ht="15.75">
      <c r="BR6" s="94" t="s">
        <v>102</v>
      </c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</row>
    <row r="7" s="4" customFormat="1" ht="10.5" customHeight="1"/>
    <row r="8" spans="70:123" ht="39.75" customHeight="1">
      <c r="BR8" s="110" t="s">
        <v>100</v>
      </c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Z8" s="94" t="s">
        <v>101</v>
      </c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</row>
    <row r="9" spans="70:123" s="4" customFormat="1" ht="10.5">
      <c r="BR9" s="83" t="s">
        <v>3</v>
      </c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O9" s="83" t="s">
        <v>4</v>
      </c>
      <c r="CP9" s="83"/>
      <c r="CQ9" s="83"/>
      <c r="CR9" s="83"/>
      <c r="CS9" s="83"/>
      <c r="CT9" s="83"/>
      <c r="CU9" s="83"/>
      <c r="CV9" s="83"/>
      <c r="CW9" s="83"/>
      <c r="CX9" s="83"/>
      <c r="CZ9" s="83" t="s">
        <v>5</v>
      </c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</row>
    <row r="10" ht="6" customHeight="1"/>
    <row r="11" spans="82:110" ht="15.75">
      <c r="CD11" s="96" t="s">
        <v>6</v>
      </c>
      <c r="CE11" s="96"/>
      <c r="CF11" s="97" t="s">
        <v>252</v>
      </c>
      <c r="CG11" s="97"/>
      <c r="CH11" s="97"/>
      <c r="CI11" s="98" t="s">
        <v>7</v>
      </c>
      <c r="CJ11" s="98"/>
      <c r="CK11" s="97" t="s">
        <v>138</v>
      </c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105">
        <v>20</v>
      </c>
      <c r="DA11" s="105"/>
      <c r="DB11" s="105"/>
      <c r="DC11" s="90" t="s">
        <v>139</v>
      </c>
      <c r="DD11" s="90"/>
      <c r="DE11" s="90"/>
      <c r="DF11" s="2" t="s">
        <v>8</v>
      </c>
    </row>
    <row r="14" spans="35:123" ht="18" thickBot="1"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DG14" s="6"/>
      <c r="DH14" s="91" t="s">
        <v>9</v>
      </c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3"/>
    </row>
    <row r="15" spans="35:123" s="5" customFormat="1" ht="18.75"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 t="s">
        <v>58</v>
      </c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6"/>
      <c r="BX15" s="26"/>
      <c r="BY15" s="26"/>
      <c r="BZ15" s="26"/>
      <c r="CA15" s="26"/>
      <c r="CB15" s="26"/>
      <c r="CC15" s="26"/>
      <c r="CD15" s="26"/>
      <c r="CE15" s="70" t="s">
        <v>106</v>
      </c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2"/>
      <c r="DF15" s="11" t="s">
        <v>25</v>
      </c>
      <c r="DG15" s="10"/>
      <c r="DH15" s="74" t="s">
        <v>22</v>
      </c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6"/>
    </row>
    <row r="16" spans="110:123" s="12" customFormat="1" ht="12">
      <c r="DF16" s="11"/>
      <c r="DG16" s="13"/>
      <c r="DH16" s="77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9"/>
    </row>
    <row r="17" spans="57:123" s="12" customFormat="1" ht="15.75">
      <c r="BE17" s="73" t="s">
        <v>59</v>
      </c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DF17" s="11"/>
      <c r="DG17" s="13"/>
      <c r="DH17" s="106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8"/>
    </row>
    <row r="18" spans="39:123" ht="15.75">
      <c r="AM18" s="45"/>
      <c r="AN18" s="45"/>
      <c r="AO18" s="45"/>
      <c r="AP18" s="45"/>
      <c r="AQ18" s="45"/>
      <c r="AR18" s="46"/>
      <c r="AS18" s="46"/>
      <c r="AT18" s="46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6"/>
      <c r="BU18" s="46"/>
      <c r="BV18" s="46"/>
      <c r="BW18" s="47"/>
      <c r="BX18" s="47"/>
      <c r="BY18" s="47"/>
      <c r="BZ18" s="47"/>
      <c r="CA18" s="46"/>
      <c r="CB18" s="46"/>
      <c r="CC18" s="46"/>
      <c r="CD18" s="2"/>
      <c r="DF18" s="11" t="s">
        <v>23</v>
      </c>
      <c r="DG18" s="6"/>
      <c r="DH18" s="102" t="s">
        <v>137</v>
      </c>
      <c r="DI18" s="103"/>
      <c r="DJ18" s="103"/>
      <c r="DK18" s="103"/>
      <c r="DL18" s="103"/>
      <c r="DM18" s="103"/>
      <c r="DN18" s="103"/>
      <c r="DO18" s="103"/>
      <c r="DP18" s="103"/>
      <c r="DQ18" s="103"/>
      <c r="DR18" s="103"/>
      <c r="DS18" s="104"/>
    </row>
    <row r="19" spans="39:123" s="14" customFormat="1" ht="15" customHeight="1">
      <c r="AM19" s="15"/>
      <c r="AN19" s="15"/>
      <c r="AO19" s="15"/>
      <c r="AP19" s="15"/>
      <c r="AQ19" s="15"/>
      <c r="AR19" s="16"/>
      <c r="AS19" s="16"/>
      <c r="AT19" s="16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6"/>
      <c r="BU19" s="16"/>
      <c r="BV19" s="16"/>
      <c r="BW19" s="15"/>
      <c r="BX19" s="15"/>
      <c r="BY19" s="15"/>
      <c r="BZ19" s="17"/>
      <c r="CA19" s="16"/>
      <c r="CB19" s="16"/>
      <c r="CC19" s="16"/>
      <c r="CD19" s="18"/>
      <c r="CE19" s="19"/>
      <c r="CF19" s="19"/>
      <c r="DF19" s="20" t="s">
        <v>26</v>
      </c>
      <c r="DG19" s="9"/>
      <c r="DH19" s="77" t="s">
        <v>103</v>
      </c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9"/>
    </row>
    <row r="20" spans="1:123" ht="15.75">
      <c r="A20" s="22" t="s">
        <v>60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I20" s="21"/>
      <c r="AL20" s="24"/>
      <c r="AM20" s="67" t="s">
        <v>62</v>
      </c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25"/>
      <c r="CN20" s="8"/>
      <c r="DE20" s="12"/>
      <c r="DF20" s="11" t="s">
        <v>63</v>
      </c>
      <c r="DG20" s="6"/>
      <c r="DH20" s="84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6"/>
    </row>
    <row r="21" spans="1:187" ht="16.5" thickBot="1">
      <c r="A21" s="22" t="s">
        <v>61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L21" s="24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25"/>
      <c r="CN21" s="8"/>
      <c r="CO21" s="6"/>
      <c r="CP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13"/>
      <c r="DF21" s="11"/>
      <c r="DG21" s="6"/>
      <c r="DH21" s="87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9"/>
      <c r="GE21" s="23"/>
    </row>
    <row r="22" spans="38:92" ht="15.75">
      <c r="AL22" s="24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25"/>
      <c r="CN22" s="24"/>
    </row>
    <row r="24" ht="15.75">
      <c r="A24" s="28" t="s">
        <v>64</v>
      </c>
    </row>
    <row r="25" spans="1:122" ht="15.75">
      <c r="A25" s="28" t="s">
        <v>65</v>
      </c>
      <c r="AD25" s="101" t="s">
        <v>91</v>
      </c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DG25" s="11" t="s">
        <v>28</v>
      </c>
      <c r="DH25" s="80" t="s">
        <v>90</v>
      </c>
      <c r="DI25" s="81"/>
      <c r="DJ25" s="81"/>
      <c r="DK25" s="81"/>
      <c r="DL25" s="81"/>
      <c r="DM25" s="81"/>
      <c r="DN25" s="81"/>
      <c r="DO25" s="81"/>
      <c r="DP25" s="81"/>
      <c r="DQ25" s="81"/>
      <c r="DR25" s="82"/>
    </row>
    <row r="26" spans="30:122" ht="30.75" customHeight="1">
      <c r="AD26" s="100" t="s">
        <v>88</v>
      </c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DG26" s="11" t="s">
        <v>28</v>
      </c>
      <c r="DH26" s="80" t="s">
        <v>89</v>
      </c>
      <c r="DI26" s="81"/>
      <c r="DJ26" s="81"/>
      <c r="DK26" s="81"/>
      <c r="DL26" s="81"/>
      <c r="DM26" s="81"/>
      <c r="DN26" s="81"/>
      <c r="DO26" s="81"/>
      <c r="DP26" s="81"/>
      <c r="DQ26" s="81"/>
      <c r="DR26" s="82"/>
    </row>
    <row r="28" spans="89:123" ht="15.75"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</row>
  </sheetData>
  <sheetProtection/>
  <mergeCells count="28">
    <mergeCell ref="CR1:DS1"/>
    <mergeCell ref="AD26:CS26"/>
    <mergeCell ref="DH26:DR26"/>
    <mergeCell ref="AD25:CS25"/>
    <mergeCell ref="DH18:DS18"/>
    <mergeCell ref="BR6:DS6"/>
    <mergeCell ref="CZ11:DB11"/>
    <mergeCell ref="DH17:DS17"/>
    <mergeCell ref="CO8:CX8"/>
    <mergeCell ref="BR8:CM8"/>
    <mergeCell ref="BR9:CM9"/>
    <mergeCell ref="CO9:CX9"/>
    <mergeCell ref="CZ8:DS8"/>
    <mergeCell ref="BR3:DS3"/>
    <mergeCell ref="CD11:CE11"/>
    <mergeCell ref="CF11:CH11"/>
    <mergeCell ref="CI11:CJ11"/>
    <mergeCell ref="CK11:CY11"/>
    <mergeCell ref="AM20:CL22"/>
    <mergeCell ref="CE15:CP15"/>
    <mergeCell ref="BE17:BS17"/>
    <mergeCell ref="DH15:DS16"/>
    <mergeCell ref="DH25:DR25"/>
    <mergeCell ref="CZ9:DS9"/>
    <mergeCell ref="DH20:DS21"/>
    <mergeCell ref="DC11:DE11"/>
    <mergeCell ref="DH19:DS19"/>
    <mergeCell ref="DH14:DS1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view="pageBreakPreview" zoomScale="70" zoomScaleNormal="75" zoomScaleSheetLayoutView="70" zoomScalePageLayoutView="0" workbookViewId="0" topLeftCell="A1">
      <selection activeCell="D5" sqref="D5:H5"/>
    </sheetView>
  </sheetViews>
  <sheetFormatPr defaultColWidth="9.00390625" defaultRowHeight="12.75"/>
  <cols>
    <col min="1" max="1" width="30.25390625" style="29" customWidth="1"/>
    <col min="2" max="2" width="41.375" style="29" customWidth="1"/>
    <col min="3" max="3" width="19.875" style="29" customWidth="1"/>
    <col min="4" max="4" width="21.875" style="29" customWidth="1"/>
    <col min="5" max="5" width="18.00390625" style="29" customWidth="1"/>
    <col min="6" max="6" width="17.875" style="29" customWidth="1"/>
    <col min="7" max="7" width="46.875" style="29" customWidth="1"/>
    <col min="8" max="8" width="12.75390625" style="29" customWidth="1"/>
    <col min="9" max="9" width="9.125" style="29" customWidth="1"/>
    <col min="10" max="10" width="15.625" style="29" customWidth="1"/>
    <col min="11" max="11" width="7.375" style="29" customWidth="1"/>
    <col min="12" max="12" width="3.125" style="29" customWidth="1"/>
    <col min="13" max="13" width="15.625" style="29" customWidth="1"/>
    <col min="14" max="14" width="15.25390625" style="29" customWidth="1"/>
    <col min="15" max="15" width="2.75390625" style="29" customWidth="1"/>
    <col min="16" max="16" width="14.375" style="29" customWidth="1"/>
    <col min="17" max="17" width="17.25390625" style="29" customWidth="1"/>
    <col min="18" max="16384" width="9.125" style="29" customWidth="1"/>
  </cols>
  <sheetData>
    <row r="2" spans="1:15" ht="18.75">
      <c r="A2" s="114" t="s">
        <v>66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17" ht="18.75">
      <c r="A3" s="114" t="s">
        <v>54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36"/>
    </row>
    <row r="4" spans="15:17" ht="15.75">
      <c r="O4" s="146" t="s">
        <v>24</v>
      </c>
      <c r="P4" s="147"/>
      <c r="Q4" s="148"/>
    </row>
    <row r="5" spans="1:17" ht="32.25" customHeight="1">
      <c r="A5" s="151" t="s">
        <v>67</v>
      </c>
      <c r="B5" s="151"/>
      <c r="D5" s="152" t="s">
        <v>98</v>
      </c>
      <c r="E5" s="153"/>
      <c r="F5" s="153"/>
      <c r="G5" s="153"/>
      <c r="H5" s="153"/>
      <c r="O5" s="146"/>
      <c r="P5" s="147"/>
      <c r="Q5" s="149"/>
    </row>
    <row r="6" spans="15:17" ht="15.75">
      <c r="O6" s="146"/>
      <c r="P6" s="147"/>
      <c r="Q6" s="150"/>
    </row>
    <row r="7" spans="1:7" ht="15.75">
      <c r="A7" s="29" t="s">
        <v>107</v>
      </c>
      <c r="D7" s="139" t="s">
        <v>68</v>
      </c>
      <c r="E7" s="140"/>
      <c r="F7" s="141"/>
      <c r="G7" s="141"/>
    </row>
    <row r="9" ht="15.75">
      <c r="A9" s="29" t="s">
        <v>69</v>
      </c>
    </row>
    <row r="11" ht="15.75">
      <c r="A11" s="29" t="s">
        <v>70</v>
      </c>
    </row>
    <row r="13" spans="1:14" ht="78" customHeight="1">
      <c r="A13" s="120" t="s">
        <v>30</v>
      </c>
      <c r="B13" s="122" t="s">
        <v>72</v>
      </c>
      <c r="C13" s="132"/>
      <c r="D13" s="131"/>
      <c r="E13" s="122" t="s">
        <v>73</v>
      </c>
      <c r="F13" s="131"/>
      <c r="G13" s="122" t="s">
        <v>80</v>
      </c>
      <c r="H13" s="132"/>
      <c r="I13" s="131"/>
      <c r="J13" s="122" t="s">
        <v>81</v>
      </c>
      <c r="K13" s="132"/>
      <c r="L13" s="131"/>
      <c r="M13" s="122" t="s">
        <v>82</v>
      </c>
      <c r="N13" s="131"/>
    </row>
    <row r="14" spans="1:14" ht="15.75" customHeight="1">
      <c r="A14" s="145"/>
      <c r="B14" s="120" t="s">
        <v>31</v>
      </c>
      <c r="C14" s="120" t="s">
        <v>31</v>
      </c>
      <c r="D14" s="120" t="s">
        <v>31</v>
      </c>
      <c r="E14" s="120" t="s">
        <v>31</v>
      </c>
      <c r="F14" s="120" t="s">
        <v>31</v>
      </c>
      <c r="G14" s="120" t="s">
        <v>31</v>
      </c>
      <c r="H14" s="122" t="s">
        <v>32</v>
      </c>
      <c r="I14" s="131"/>
      <c r="J14" s="133" t="s">
        <v>56</v>
      </c>
      <c r="K14" s="134"/>
      <c r="L14" s="135"/>
      <c r="M14" s="120" t="s">
        <v>35</v>
      </c>
      <c r="N14" s="120" t="s">
        <v>36</v>
      </c>
    </row>
    <row r="15" spans="1:14" ht="51.75" customHeight="1">
      <c r="A15" s="121"/>
      <c r="B15" s="121"/>
      <c r="C15" s="121"/>
      <c r="D15" s="121"/>
      <c r="E15" s="121"/>
      <c r="F15" s="121"/>
      <c r="G15" s="121"/>
      <c r="H15" s="32" t="s">
        <v>33</v>
      </c>
      <c r="I15" s="32" t="s">
        <v>34</v>
      </c>
      <c r="J15" s="136"/>
      <c r="K15" s="137"/>
      <c r="L15" s="138"/>
      <c r="M15" s="121"/>
      <c r="N15" s="121"/>
    </row>
    <row r="16" spans="1:14" ht="15.75">
      <c r="A16" s="32">
        <v>1</v>
      </c>
      <c r="B16" s="32">
        <v>2</v>
      </c>
      <c r="C16" s="32">
        <v>3</v>
      </c>
      <c r="D16" s="32">
        <v>4</v>
      </c>
      <c r="E16" s="32">
        <v>5</v>
      </c>
      <c r="F16" s="32">
        <v>6</v>
      </c>
      <c r="G16" s="32">
        <v>7</v>
      </c>
      <c r="H16" s="32">
        <v>8</v>
      </c>
      <c r="I16" s="32">
        <v>9</v>
      </c>
      <c r="J16" s="122">
        <v>10</v>
      </c>
      <c r="K16" s="123"/>
      <c r="L16" s="124"/>
      <c r="M16" s="32">
        <v>11</v>
      </c>
      <c r="N16" s="32">
        <v>12</v>
      </c>
    </row>
    <row r="17" spans="1:14" ht="81" customHeight="1">
      <c r="A17" s="142"/>
      <c r="B17" s="154" t="s">
        <v>71</v>
      </c>
      <c r="C17" s="48"/>
      <c r="D17" s="33"/>
      <c r="E17" s="33" t="s">
        <v>74</v>
      </c>
      <c r="F17" s="33"/>
      <c r="G17" s="48" t="s">
        <v>75</v>
      </c>
      <c r="H17" s="33" t="s">
        <v>29</v>
      </c>
      <c r="I17" s="33">
        <v>744</v>
      </c>
      <c r="J17" s="111">
        <v>100</v>
      </c>
      <c r="K17" s="112"/>
      <c r="L17" s="113"/>
      <c r="M17" s="44">
        <v>10</v>
      </c>
      <c r="N17" s="33"/>
    </row>
    <row r="18" spans="1:14" ht="36.75" customHeight="1">
      <c r="A18" s="143"/>
      <c r="B18" s="155"/>
      <c r="C18" s="48"/>
      <c r="D18" s="33"/>
      <c r="E18" s="33" t="s">
        <v>74</v>
      </c>
      <c r="F18" s="33"/>
      <c r="G18" s="48" t="s">
        <v>76</v>
      </c>
      <c r="H18" s="33" t="s">
        <v>29</v>
      </c>
      <c r="I18" s="33">
        <v>744</v>
      </c>
      <c r="J18" s="111">
        <v>100</v>
      </c>
      <c r="K18" s="112"/>
      <c r="L18" s="113"/>
      <c r="M18" s="44">
        <v>10</v>
      </c>
      <c r="N18" s="33"/>
    </row>
    <row r="19" spans="1:14" ht="58.5" customHeight="1">
      <c r="A19" s="144"/>
      <c r="B19" s="48"/>
      <c r="C19" s="48"/>
      <c r="D19" s="33"/>
      <c r="E19" s="33" t="s">
        <v>74</v>
      </c>
      <c r="F19" s="33"/>
      <c r="G19" s="48" t="s">
        <v>77</v>
      </c>
      <c r="H19" s="33" t="s">
        <v>79</v>
      </c>
      <c r="I19" s="33">
        <v>796</v>
      </c>
      <c r="J19" s="111" t="s">
        <v>78</v>
      </c>
      <c r="K19" s="112"/>
      <c r="L19" s="113"/>
      <c r="M19" s="44">
        <v>10</v>
      </c>
      <c r="N19" s="33"/>
    </row>
    <row r="20" spans="1:14" ht="15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</row>
    <row r="21" spans="1:14" ht="15.75">
      <c r="A21" s="30" t="s">
        <v>108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</row>
    <row r="22" spans="1:14" ht="15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1:17" ht="87.75" customHeight="1">
      <c r="A23" s="120" t="s">
        <v>30</v>
      </c>
      <c r="B23" s="122" t="s">
        <v>83</v>
      </c>
      <c r="C23" s="132"/>
      <c r="D23" s="131"/>
      <c r="E23" s="122" t="s">
        <v>73</v>
      </c>
      <c r="F23" s="131"/>
      <c r="G23" s="122" t="s">
        <v>84</v>
      </c>
      <c r="H23" s="132"/>
      <c r="I23" s="131"/>
      <c r="J23" s="122" t="s">
        <v>85</v>
      </c>
      <c r="K23" s="132"/>
      <c r="L23" s="131"/>
      <c r="M23" s="122" t="s">
        <v>37</v>
      </c>
      <c r="N23" s="132"/>
      <c r="O23" s="126"/>
      <c r="P23" s="122" t="s">
        <v>109</v>
      </c>
      <c r="Q23" s="131"/>
    </row>
    <row r="24" spans="1:17" ht="15.75" customHeight="1">
      <c r="A24" s="145"/>
      <c r="B24" s="120" t="s">
        <v>31</v>
      </c>
      <c r="C24" s="120" t="s">
        <v>31</v>
      </c>
      <c r="D24" s="120" t="s">
        <v>31</v>
      </c>
      <c r="E24" s="120" t="s">
        <v>31</v>
      </c>
      <c r="F24" s="120" t="s">
        <v>31</v>
      </c>
      <c r="G24" s="120" t="s">
        <v>31</v>
      </c>
      <c r="H24" s="122" t="s">
        <v>32</v>
      </c>
      <c r="I24" s="131"/>
      <c r="J24" s="133" t="s">
        <v>56</v>
      </c>
      <c r="K24" s="134"/>
      <c r="L24" s="135"/>
      <c r="M24" s="133" t="s">
        <v>56</v>
      </c>
      <c r="N24" s="134"/>
      <c r="O24" s="135"/>
      <c r="P24" s="120" t="s">
        <v>35</v>
      </c>
      <c r="Q24" s="120" t="s">
        <v>36</v>
      </c>
    </row>
    <row r="25" spans="1:17" ht="54" customHeight="1">
      <c r="A25" s="121"/>
      <c r="B25" s="121"/>
      <c r="C25" s="121"/>
      <c r="D25" s="121"/>
      <c r="E25" s="121"/>
      <c r="F25" s="121"/>
      <c r="G25" s="121"/>
      <c r="H25" s="32" t="s">
        <v>33</v>
      </c>
      <c r="I25" s="32" t="s">
        <v>34</v>
      </c>
      <c r="J25" s="136"/>
      <c r="K25" s="137"/>
      <c r="L25" s="138"/>
      <c r="M25" s="136"/>
      <c r="N25" s="137"/>
      <c r="O25" s="138"/>
      <c r="P25" s="121"/>
      <c r="Q25" s="121"/>
    </row>
    <row r="26" spans="1:17" ht="15.75">
      <c r="A26" s="32">
        <v>1</v>
      </c>
      <c r="B26" s="32">
        <v>2</v>
      </c>
      <c r="C26" s="32">
        <v>3</v>
      </c>
      <c r="D26" s="32">
        <v>4</v>
      </c>
      <c r="E26" s="32">
        <v>5</v>
      </c>
      <c r="F26" s="32">
        <v>6</v>
      </c>
      <c r="G26" s="32">
        <v>7</v>
      </c>
      <c r="H26" s="32">
        <v>8</v>
      </c>
      <c r="I26" s="32">
        <v>9</v>
      </c>
      <c r="J26" s="122">
        <v>10</v>
      </c>
      <c r="K26" s="123"/>
      <c r="L26" s="124"/>
      <c r="M26" s="122">
        <v>11</v>
      </c>
      <c r="N26" s="123"/>
      <c r="O26" s="124"/>
      <c r="P26" s="32">
        <v>12</v>
      </c>
      <c r="Q26" s="32">
        <v>13</v>
      </c>
    </row>
    <row r="27" spans="1:17" ht="31.5">
      <c r="A27" s="33"/>
      <c r="B27" s="48" t="s">
        <v>71</v>
      </c>
      <c r="C27" s="33"/>
      <c r="D27" s="33"/>
      <c r="E27" s="33" t="s">
        <v>74</v>
      </c>
      <c r="F27" s="33"/>
      <c r="G27" s="50" t="s">
        <v>93</v>
      </c>
      <c r="H27" s="33" t="s">
        <v>92</v>
      </c>
      <c r="I27" s="49" t="s">
        <v>94</v>
      </c>
      <c r="J27" s="111">
        <v>32.1</v>
      </c>
      <c r="K27" s="112"/>
      <c r="L27" s="113"/>
      <c r="M27" s="111"/>
      <c r="N27" s="112"/>
      <c r="O27" s="113"/>
      <c r="P27" s="44"/>
      <c r="Q27" s="33"/>
    </row>
    <row r="28" spans="1:17" ht="15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1:17" ht="15.75">
      <c r="A29" s="7" t="s">
        <v>27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</row>
    <row r="30" spans="1:17" ht="15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</row>
    <row r="31" spans="1:17" ht="15.75">
      <c r="A31" s="122" t="s">
        <v>12</v>
      </c>
      <c r="B31" s="132"/>
      <c r="C31" s="132"/>
      <c r="D31" s="132"/>
      <c r="E31" s="131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</row>
    <row r="32" spans="1:17" ht="15.75">
      <c r="A32" s="32" t="s">
        <v>13</v>
      </c>
      <c r="B32" s="32" t="s">
        <v>14</v>
      </c>
      <c r="C32" s="32" t="s">
        <v>15</v>
      </c>
      <c r="D32" s="32" t="s">
        <v>10</v>
      </c>
      <c r="E32" s="32" t="s">
        <v>11</v>
      </c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1:5" ht="15.75">
      <c r="A33" s="35">
        <v>1</v>
      </c>
      <c r="B33" s="35">
        <v>2</v>
      </c>
      <c r="C33" s="35">
        <v>3</v>
      </c>
      <c r="D33" s="35">
        <v>4</v>
      </c>
      <c r="E33" s="35">
        <v>5</v>
      </c>
    </row>
    <row r="34" spans="1:5" ht="15.75">
      <c r="A34" s="31" t="s">
        <v>38</v>
      </c>
      <c r="B34" s="31" t="s">
        <v>38</v>
      </c>
      <c r="C34" s="31" t="s">
        <v>38</v>
      </c>
      <c r="D34" s="31" t="s">
        <v>38</v>
      </c>
      <c r="E34" s="31" t="s">
        <v>38</v>
      </c>
    </row>
    <row r="36" ht="15.75">
      <c r="A36" s="7" t="s">
        <v>126</v>
      </c>
    </row>
    <row r="38" ht="15.75">
      <c r="A38" s="8" t="s">
        <v>125</v>
      </c>
    </row>
    <row r="40" spans="1:17" ht="15.75">
      <c r="A40" s="129" t="s">
        <v>86</v>
      </c>
      <c r="B40" s="129"/>
      <c r="C40" s="129"/>
      <c r="D40" s="129"/>
      <c r="E40" s="129"/>
      <c r="F40" s="129"/>
      <c r="G40" s="129"/>
      <c r="H40" s="130"/>
      <c r="I40" s="130"/>
      <c r="J40" s="130"/>
      <c r="K40" s="130"/>
      <c r="L40" s="130"/>
      <c r="M40" s="130"/>
      <c r="N40" s="130"/>
      <c r="O40" s="130"/>
      <c r="P40" s="130"/>
      <c r="Q40" s="130"/>
    </row>
    <row r="41" spans="1:17" ht="15.75" customHeight="1">
      <c r="A41" s="129" t="s">
        <v>87</v>
      </c>
      <c r="B41" s="129"/>
      <c r="C41" s="129"/>
      <c r="D41" s="129"/>
      <c r="E41" s="129"/>
      <c r="F41" s="129"/>
      <c r="G41" s="129"/>
      <c r="H41" s="130"/>
      <c r="I41" s="130"/>
      <c r="J41" s="130"/>
      <c r="K41" s="130"/>
      <c r="L41" s="130"/>
      <c r="M41" s="130"/>
      <c r="N41" s="130"/>
      <c r="O41" s="130"/>
      <c r="P41" s="130"/>
      <c r="Q41" s="130"/>
    </row>
    <row r="42" spans="1:17" ht="15.75" customHeight="1">
      <c r="A42" s="129" t="s">
        <v>111</v>
      </c>
      <c r="B42" s="129"/>
      <c r="C42" s="129"/>
      <c r="D42" s="129"/>
      <c r="E42" s="129"/>
      <c r="F42" s="129"/>
      <c r="G42" s="129"/>
      <c r="H42" s="130"/>
      <c r="I42" s="130"/>
      <c r="J42" s="130"/>
      <c r="K42" s="130"/>
      <c r="L42" s="130"/>
      <c r="M42" s="130"/>
      <c r="N42" s="130"/>
      <c r="O42" s="130"/>
      <c r="P42" s="130"/>
      <c r="Q42" s="130"/>
    </row>
    <row r="44" ht="15.75">
      <c r="A44" s="7" t="s">
        <v>110</v>
      </c>
    </row>
    <row r="46" spans="1:7" ht="15.75">
      <c r="A46" s="127" t="s">
        <v>17</v>
      </c>
      <c r="B46" s="128"/>
      <c r="C46" s="127" t="s">
        <v>18</v>
      </c>
      <c r="D46" s="128"/>
      <c r="E46" s="128"/>
      <c r="F46" s="118" t="s">
        <v>19</v>
      </c>
      <c r="G46" s="119"/>
    </row>
    <row r="47" spans="1:7" ht="15.75">
      <c r="A47" s="118">
        <v>1</v>
      </c>
      <c r="B47" s="119"/>
      <c r="C47" s="127">
        <v>2</v>
      </c>
      <c r="D47" s="128"/>
      <c r="E47" s="128"/>
      <c r="F47" s="127">
        <v>3</v>
      </c>
      <c r="G47" s="128"/>
    </row>
    <row r="48" spans="1:7" ht="116.25" customHeight="1">
      <c r="A48" s="125" t="s">
        <v>127</v>
      </c>
      <c r="B48" s="126"/>
      <c r="C48" s="116" t="s">
        <v>130</v>
      </c>
      <c r="D48" s="117"/>
      <c r="E48" s="117"/>
      <c r="F48" s="116" t="s">
        <v>40</v>
      </c>
      <c r="G48" s="117"/>
    </row>
    <row r="49" spans="1:7" ht="95.25" customHeight="1">
      <c r="A49" s="125" t="s">
        <v>128</v>
      </c>
      <c r="B49" s="126"/>
      <c r="C49" s="116" t="s">
        <v>129</v>
      </c>
      <c r="D49" s="117"/>
      <c r="E49" s="117"/>
      <c r="F49" s="116" t="s">
        <v>40</v>
      </c>
      <c r="G49" s="117"/>
    </row>
    <row r="50" spans="1:7" ht="61.5" customHeight="1">
      <c r="A50" s="125" t="s">
        <v>41</v>
      </c>
      <c r="B50" s="126"/>
      <c r="C50" s="116" t="s">
        <v>42</v>
      </c>
      <c r="D50" s="117"/>
      <c r="E50" s="117"/>
      <c r="F50" s="116" t="s">
        <v>43</v>
      </c>
      <c r="G50" s="117"/>
    </row>
    <row r="51" spans="1:17" ht="15.75">
      <c r="A51" s="156"/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</row>
    <row r="52" spans="1:17" ht="15.75">
      <c r="A52" s="156"/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</row>
  </sheetData>
  <sheetProtection/>
  <mergeCells count="71">
    <mergeCell ref="E24:E25"/>
    <mergeCell ref="F24:F25"/>
    <mergeCell ref="M24:O25"/>
    <mergeCell ref="P23:Q23"/>
    <mergeCell ref="B17:B18"/>
    <mergeCell ref="B23:D23"/>
    <mergeCell ref="G24:G25"/>
    <mergeCell ref="H24:I24"/>
    <mergeCell ref="A51:Q52"/>
    <mergeCell ref="P24:P25"/>
    <mergeCell ref="Q24:Q25"/>
    <mergeCell ref="A31:E31"/>
    <mergeCell ref="A23:A25"/>
    <mergeCell ref="E23:F23"/>
    <mergeCell ref="A13:A15"/>
    <mergeCell ref="B13:D13"/>
    <mergeCell ref="E13:F13"/>
    <mergeCell ref="A3:P3"/>
    <mergeCell ref="O4:P6"/>
    <mergeCell ref="Q4:Q6"/>
    <mergeCell ref="A5:B5"/>
    <mergeCell ref="D5:H5"/>
    <mergeCell ref="J23:L23"/>
    <mergeCell ref="M23:O23"/>
    <mergeCell ref="M26:O26"/>
    <mergeCell ref="D7:G7"/>
    <mergeCell ref="J19:L19"/>
    <mergeCell ref="A17:A19"/>
    <mergeCell ref="J24:L25"/>
    <mergeCell ref="B24:B25"/>
    <mergeCell ref="C24:C25"/>
    <mergeCell ref="D24:D25"/>
    <mergeCell ref="M13:N13"/>
    <mergeCell ref="B14:B15"/>
    <mergeCell ref="C14:C15"/>
    <mergeCell ref="D14:D15"/>
    <mergeCell ref="E14:E15"/>
    <mergeCell ref="J13:L13"/>
    <mergeCell ref="G13:I13"/>
    <mergeCell ref="H14:I14"/>
    <mergeCell ref="J14:L15"/>
    <mergeCell ref="A42:Q42"/>
    <mergeCell ref="A40:Q40"/>
    <mergeCell ref="A46:B46"/>
    <mergeCell ref="C46:E46"/>
    <mergeCell ref="A41:Q41"/>
    <mergeCell ref="F14:F15"/>
    <mergeCell ref="G14:G15"/>
    <mergeCell ref="J16:L16"/>
    <mergeCell ref="M27:O27"/>
    <mergeCell ref="G23:I23"/>
    <mergeCell ref="A50:B50"/>
    <mergeCell ref="C50:E50"/>
    <mergeCell ref="F50:G50"/>
    <mergeCell ref="A47:B47"/>
    <mergeCell ref="C47:E47"/>
    <mergeCell ref="F47:G47"/>
    <mergeCell ref="A49:B49"/>
    <mergeCell ref="C49:E49"/>
    <mergeCell ref="A48:B48"/>
    <mergeCell ref="C48:E48"/>
    <mergeCell ref="J17:L17"/>
    <mergeCell ref="J18:L18"/>
    <mergeCell ref="A2:O2"/>
    <mergeCell ref="F49:G49"/>
    <mergeCell ref="F46:G46"/>
    <mergeCell ref="M14:M15"/>
    <mergeCell ref="N14:N15"/>
    <mergeCell ref="F48:G48"/>
    <mergeCell ref="J26:L26"/>
    <mergeCell ref="J27:L27"/>
  </mergeCells>
  <printOptions/>
  <pageMargins left="0.25" right="0.25" top="0.75" bottom="0.75" header="0.3" footer="0.3"/>
  <pageSetup fitToHeight="0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G91"/>
  <sheetViews>
    <sheetView tabSelected="1" zoomScalePageLayoutView="0" workbookViewId="0" topLeftCell="A10">
      <selection activeCell="AE34" sqref="AE34:AN34"/>
    </sheetView>
  </sheetViews>
  <sheetFormatPr defaultColWidth="0.875" defaultRowHeight="12.75"/>
  <cols>
    <col min="1" max="17" width="0.875" style="60" customWidth="1"/>
    <col min="18" max="18" width="18.125" style="60" customWidth="1"/>
    <col min="19" max="101" width="0.875" style="60" customWidth="1"/>
    <col min="102" max="102" width="0.74609375" style="60" customWidth="1"/>
    <col min="103" max="111" width="0.875" style="60" hidden="1" customWidth="1"/>
    <col min="112" max="118" width="0.875" style="60" customWidth="1"/>
    <col min="119" max="124" width="0.875" style="60" hidden="1" customWidth="1"/>
    <col min="125" max="128" width="0.875" style="60" customWidth="1"/>
    <col min="129" max="129" width="0.37109375" style="60" customWidth="1"/>
    <col min="130" max="135" width="0.875" style="60" hidden="1" customWidth="1"/>
    <col min="136" max="158" width="0.875" style="60" customWidth="1"/>
    <col min="159" max="162" width="0.875" style="60" hidden="1" customWidth="1"/>
    <col min="163" max="163" width="0.875" style="60" customWidth="1"/>
    <col min="164" max="16384" width="0.875" style="60" customWidth="1"/>
  </cols>
  <sheetData>
    <row r="1" spans="1:163" ht="15.75">
      <c r="A1" s="59"/>
      <c r="B1" s="188" t="s">
        <v>160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F1" s="188"/>
      <c r="BG1" s="188"/>
      <c r="BH1" s="188"/>
      <c r="BI1" s="188"/>
      <c r="BJ1" s="188"/>
      <c r="BK1" s="188"/>
      <c r="BL1" s="188"/>
      <c r="BM1" s="188"/>
      <c r="BN1" s="188"/>
      <c r="BO1" s="188"/>
      <c r="BP1" s="188"/>
      <c r="BQ1" s="188"/>
      <c r="BR1" s="188"/>
      <c r="BS1" s="188"/>
      <c r="BT1" s="188"/>
      <c r="BU1" s="188"/>
      <c r="BV1" s="188"/>
      <c r="BW1" s="188"/>
      <c r="BX1" s="188"/>
      <c r="BY1" s="188"/>
      <c r="BZ1" s="188"/>
      <c r="CA1" s="188"/>
      <c r="CB1" s="188"/>
      <c r="CC1" s="188"/>
      <c r="CD1" s="188"/>
      <c r="CE1" s="188"/>
      <c r="CF1" s="188"/>
      <c r="CG1" s="188"/>
      <c r="CH1" s="188"/>
      <c r="CI1" s="188"/>
      <c r="CJ1" s="188"/>
      <c r="CK1" s="188"/>
      <c r="CL1" s="188"/>
      <c r="CM1" s="188"/>
      <c r="CN1" s="188"/>
      <c r="CO1" s="188"/>
      <c r="CP1" s="188"/>
      <c r="CQ1" s="188"/>
      <c r="CR1" s="188"/>
      <c r="CS1" s="188"/>
      <c r="CT1" s="188"/>
      <c r="CU1" s="188"/>
      <c r="CV1" s="188"/>
      <c r="CW1" s="188"/>
      <c r="CX1" s="188"/>
      <c r="CY1" s="188"/>
      <c r="CZ1" s="188"/>
      <c r="DA1" s="188"/>
      <c r="DB1" s="188"/>
      <c r="DC1" s="188"/>
      <c r="DD1" s="188"/>
      <c r="DE1" s="188"/>
      <c r="DF1" s="188"/>
      <c r="DG1" s="188"/>
      <c r="DH1" s="188"/>
      <c r="DI1" s="188"/>
      <c r="DJ1" s="188"/>
      <c r="DK1" s="188"/>
      <c r="DL1" s="188"/>
      <c r="DM1" s="188"/>
      <c r="DN1" s="188"/>
      <c r="DO1" s="188"/>
      <c r="DP1" s="188"/>
      <c r="DQ1" s="188"/>
      <c r="DR1" s="188"/>
      <c r="DS1" s="188"/>
      <c r="DT1" s="188"/>
      <c r="DU1" s="188"/>
      <c r="DV1" s="188"/>
      <c r="DW1" s="188"/>
      <c r="DX1" s="188"/>
      <c r="DY1" s="188"/>
      <c r="DZ1" s="188"/>
      <c r="EA1" s="188"/>
      <c r="EB1" s="188"/>
      <c r="EC1" s="188"/>
      <c r="ED1" s="188"/>
      <c r="EE1" s="188"/>
      <c r="EF1" s="188"/>
      <c r="EG1" s="188"/>
      <c r="EH1" s="188"/>
      <c r="EI1" s="188"/>
      <c r="EJ1" s="188"/>
      <c r="EK1" s="188"/>
      <c r="EL1" s="188"/>
      <c r="EM1" s="188"/>
      <c r="EN1" s="188"/>
      <c r="EO1" s="188"/>
      <c r="EP1" s="188"/>
      <c r="EQ1" s="188"/>
      <c r="ER1" s="188"/>
      <c r="ES1" s="188"/>
      <c r="ET1" s="188"/>
      <c r="EU1" s="188"/>
      <c r="EV1" s="188"/>
      <c r="EW1" s="188"/>
      <c r="EX1" s="188"/>
      <c r="EY1" s="188"/>
      <c r="EZ1" s="188"/>
      <c r="FA1" s="188"/>
      <c r="FB1" s="188"/>
      <c r="FC1" s="188"/>
      <c r="FD1" s="188"/>
      <c r="FE1" s="188"/>
      <c r="FF1" s="188"/>
      <c r="FG1" s="59"/>
    </row>
    <row r="2" spans="1:163" ht="15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188" t="s">
        <v>161</v>
      </c>
      <c r="BU2" s="188"/>
      <c r="BV2" s="188"/>
      <c r="BW2" s="188"/>
      <c r="BX2" s="188"/>
      <c r="BY2" s="188"/>
      <c r="BZ2" s="188"/>
      <c r="CA2" s="188"/>
      <c r="CB2" s="188"/>
      <c r="CC2" s="188"/>
      <c r="CD2" s="189" t="s">
        <v>106</v>
      </c>
      <c r="CE2" s="189"/>
      <c r="CF2" s="189"/>
      <c r="CG2" s="189"/>
      <c r="CH2" s="189"/>
      <c r="CI2" s="189"/>
      <c r="CJ2" s="189"/>
      <c r="CK2" s="18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</row>
    <row r="3" spans="1:163" ht="16.5" thickBo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</row>
    <row r="4" spans="1:163" ht="15.75">
      <c r="A4" s="188" t="s">
        <v>162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75" t="s">
        <v>98</v>
      </c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5"/>
      <c r="CM4" s="175"/>
      <c r="CN4" s="175"/>
      <c r="CO4" s="175"/>
      <c r="CP4" s="175"/>
      <c r="CQ4" s="175"/>
      <c r="CR4" s="175"/>
      <c r="CS4" s="175"/>
      <c r="CT4" s="175"/>
      <c r="CU4" s="175"/>
      <c r="CV4" s="175"/>
      <c r="CW4" s="175"/>
      <c r="CX4" s="175"/>
      <c r="CY4" s="175"/>
      <c r="CZ4" s="175"/>
      <c r="DA4" s="175"/>
      <c r="DB4" s="175"/>
      <c r="DC4" s="175"/>
      <c r="DD4" s="175"/>
      <c r="DE4" s="175"/>
      <c r="DF4" s="175"/>
      <c r="DG4" s="175"/>
      <c r="DH4" s="175"/>
      <c r="DI4" s="175"/>
      <c r="DJ4" s="175"/>
      <c r="DK4" s="175"/>
      <c r="DL4" s="175"/>
      <c r="DM4" s="175"/>
      <c r="DN4" s="175"/>
      <c r="DO4" s="175"/>
      <c r="DP4" s="175"/>
      <c r="DQ4" s="175"/>
      <c r="DR4" s="175"/>
      <c r="DS4" s="175"/>
      <c r="DT4" s="176" t="s">
        <v>24</v>
      </c>
      <c r="DU4" s="176"/>
      <c r="DV4" s="176"/>
      <c r="DW4" s="176"/>
      <c r="DX4" s="176"/>
      <c r="DY4" s="176"/>
      <c r="DZ4" s="176"/>
      <c r="EA4" s="176"/>
      <c r="EB4" s="176"/>
      <c r="EC4" s="176"/>
      <c r="ED4" s="176"/>
      <c r="EE4" s="176"/>
      <c r="EF4" s="176"/>
      <c r="EG4" s="176"/>
      <c r="EH4" s="176"/>
      <c r="EI4" s="176"/>
      <c r="EJ4" s="176"/>
      <c r="EK4" s="176"/>
      <c r="EL4" s="176"/>
      <c r="EM4" s="176"/>
      <c r="EN4" s="176"/>
      <c r="EO4" s="176"/>
      <c r="EP4" s="176"/>
      <c r="EQ4" s="176"/>
      <c r="ER4" s="176"/>
      <c r="ES4" s="176"/>
      <c r="ET4" s="176"/>
      <c r="EU4" s="176"/>
      <c r="EW4" s="191" t="s">
        <v>90</v>
      </c>
      <c r="EX4" s="192"/>
      <c r="EY4" s="192"/>
      <c r="EZ4" s="192"/>
      <c r="FA4" s="192"/>
      <c r="FB4" s="192"/>
      <c r="FC4" s="192"/>
      <c r="FD4" s="192"/>
      <c r="FE4" s="192"/>
      <c r="FF4" s="192"/>
      <c r="FG4" s="193"/>
    </row>
    <row r="5" spans="1:163" ht="16.5" thickBo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7"/>
      <c r="BD5" s="197"/>
      <c r="BE5" s="197"/>
      <c r="BF5" s="197"/>
      <c r="BG5" s="197"/>
      <c r="BH5" s="197"/>
      <c r="BI5" s="197"/>
      <c r="BJ5" s="197"/>
      <c r="BK5" s="197"/>
      <c r="BL5" s="197"/>
      <c r="BM5" s="197"/>
      <c r="BN5" s="197"/>
      <c r="BO5" s="197"/>
      <c r="BP5" s="197"/>
      <c r="BQ5" s="197"/>
      <c r="BR5" s="197"/>
      <c r="BS5" s="197"/>
      <c r="BT5" s="197"/>
      <c r="BU5" s="197"/>
      <c r="BV5" s="197"/>
      <c r="BW5" s="197"/>
      <c r="BX5" s="197"/>
      <c r="BY5" s="197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  <c r="DA5" s="197"/>
      <c r="DB5" s="197"/>
      <c r="DC5" s="197"/>
      <c r="DD5" s="197"/>
      <c r="DE5" s="197"/>
      <c r="DF5" s="197"/>
      <c r="DG5" s="197"/>
      <c r="DH5" s="197"/>
      <c r="DI5" s="197"/>
      <c r="DJ5" s="197"/>
      <c r="DK5" s="197"/>
      <c r="DL5" s="197"/>
      <c r="DM5" s="197"/>
      <c r="DN5" s="197"/>
      <c r="DO5" s="197"/>
      <c r="DP5" s="197"/>
      <c r="DQ5" s="197"/>
      <c r="DR5" s="197"/>
      <c r="DS5" s="197"/>
      <c r="DT5" s="176"/>
      <c r="DU5" s="176"/>
      <c r="DV5" s="176"/>
      <c r="DW5" s="176"/>
      <c r="DX5" s="176"/>
      <c r="DY5" s="176"/>
      <c r="DZ5" s="176"/>
      <c r="EA5" s="176"/>
      <c r="EB5" s="176"/>
      <c r="EC5" s="176"/>
      <c r="ED5" s="176"/>
      <c r="EE5" s="176"/>
      <c r="EF5" s="176"/>
      <c r="EG5" s="176"/>
      <c r="EH5" s="176"/>
      <c r="EI5" s="176"/>
      <c r="EJ5" s="176"/>
      <c r="EK5" s="176"/>
      <c r="EL5" s="176"/>
      <c r="EM5" s="176"/>
      <c r="EN5" s="176"/>
      <c r="EO5" s="176"/>
      <c r="EP5" s="176"/>
      <c r="EQ5" s="176"/>
      <c r="ER5" s="176"/>
      <c r="ES5" s="176"/>
      <c r="ET5" s="176"/>
      <c r="EU5" s="176"/>
      <c r="EW5" s="194"/>
      <c r="EX5" s="195"/>
      <c r="EY5" s="195"/>
      <c r="EZ5" s="195"/>
      <c r="FA5" s="195"/>
      <c r="FB5" s="195"/>
      <c r="FC5" s="195"/>
      <c r="FD5" s="195"/>
      <c r="FE5" s="195"/>
      <c r="FF5" s="195"/>
      <c r="FG5" s="196"/>
    </row>
    <row r="6" spans="1:163" ht="15.75">
      <c r="A6" s="188" t="s">
        <v>163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98" t="s">
        <v>68</v>
      </c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8"/>
      <c r="CN6" s="198"/>
      <c r="CO6" s="198"/>
      <c r="CP6" s="198"/>
      <c r="CQ6" s="198"/>
      <c r="CR6" s="198"/>
      <c r="CS6" s="198"/>
      <c r="CT6" s="198"/>
      <c r="CU6" s="198"/>
      <c r="CV6" s="198"/>
      <c r="CW6" s="198"/>
      <c r="CX6" s="198"/>
      <c r="CY6" s="198"/>
      <c r="CZ6" s="198"/>
      <c r="DA6" s="198"/>
      <c r="DB6" s="198"/>
      <c r="DC6" s="198"/>
      <c r="DD6" s="198"/>
      <c r="DE6" s="198"/>
      <c r="DF6" s="198"/>
      <c r="DG6" s="198"/>
      <c r="DH6" s="198"/>
      <c r="DI6" s="198"/>
      <c r="DJ6" s="198"/>
      <c r="DK6" s="198"/>
      <c r="DL6" s="198"/>
      <c r="DM6" s="198"/>
      <c r="DN6" s="198"/>
      <c r="DO6" s="198"/>
      <c r="DP6" s="198"/>
      <c r="DQ6" s="198"/>
      <c r="DR6" s="198"/>
      <c r="DS6" s="198"/>
      <c r="DT6" s="176"/>
      <c r="DU6" s="176"/>
      <c r="DV6" s="176"/>
      <c r="DW6" s="176"/>
      <c r="DX6" s="176"/>
      <c r="DY6" s="176"/>
      <c r="DZ6" s="176"/>
      <c r="EA6" s="176"/>
      <c r="EB6" s="176"/>
      <c r="EC6" s="176"/>
      <c r="ED6" s="176"/>
      <c r="EE6" s="176"/>
      <c r="EF6" s="176"/>
      <c r="EG6" s="176"/>
      <c r="EH6" s="176"/>
      <c r="EI6" s="176"/>
      <c r="EJ6" s="176"/>
      <c r="EK6" s="176"/>
      <c r="EL6" s="176"/>
      <c r="EM6" s="176"/>
      <c r="EN6" s="176"/>
      <c r="EO6" s="176"/>
      <c r="EP6" s="176"/>
      <c r="EQ6" s="176"/>
      <c r="ER6" s="176"/>
      <c r="ES6" s="176"/>
      <c r="ET6" s="176"/>
      <c r="EU6" s="176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</row>
    <row r="7" spans="1:123" ht="15.7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99"/>
      <c r="BG7" s="199"/>
      <c r="BH7" s="199"/>
      <c r="BI7" s="199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199"/>
      <c r="BW7" s="199"/>
      <c r="BX7" s="199"/>
      <c r="BY7" s="199"/>
      <c r="BZ7" s="199"/>
      <c r="CA7" s="199"/>
      <c r="CB7" s="199"/>
      <c r="CC7" s="199"/>
      <c r="CD7" s="199"/>
      <c r="CE7" s="199"/>
      <c r="CF7" s="199"/>
      <c r="CG7" s="199"/>
      <c r="CH7" s="199"/>
      <c r="CI7" s="199"/>
      <c r="CJ7" s="199"/>
      <c r="CK7" s="199"/>
      <c r="CL7" s="199"/>
      <c r="CM7" s="199"/>
      <c r="CN7" s="199"/>
      <c r="CO7" s="199"/>
      <c r="CP7" s="199"/>
      <c r="CQ7" s="199"/>
      <c r="CR7" s="199"/>
      <c r="CS7" s="199"/>
      <c r="CT7" s="199"/>
      <c r="CU7" s="199"/>
      <c r="CV7" s="199"/>
      <c r="CW7" s="199"/>
      <c r="CX7" s="199"/>
      <c r="CY7" s="199"/>
      <c r="CZ7" s="199"/>
      <c r="DA7" s="199"/>
      <c r="DB7" s="199"/>
      <c r="DC7" s="199"/>
      <c r="DD7" s="199"/>
      <c r="DE7" s="199"/>
      <c r="DF7" s="199"/>
      <c r="DG7" s="199"/>
      <c r="DH7" s="199"/>
      <c r="DI7" s="199"/>
      <c r="DJ7" s="199"/>
      <c r="DK7" s="199"/>
      <c r="DL7" s="199"/>
      <c r="DM7" s="199"/>
      <c r="DN7" s="199"/>
      <c r="DO7" s="199"/>
      <c r="DP7" s="199"/>
      <c r="DQ7" s="199"/>
      <c r="DR7" s="199"/>
      <c r="DS7" s="199"/>
    </row>
    <row r="8" spans="1:111" ht="15.7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</row>
    <row r="9" spans="1:163" ht="18.75" customHeight="1">
      <c r="A9" s="157" t="s">
        <v>164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59"/>
      <c r="FA9" s="59"/>
      <c r="FB9" s="59"/>
      <c r="FC9" s="59"/>
      <c r="FD9" s="59"/>
      <c r="FE9" s="59"/>
      <c r="FF9" s="59"/>
      <c r="FG9" s="59"/>
    </row>
    <row r="10" spans="1:163" ht="15.75">
      <c r="A10" s="188" t="s">
        <v>251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8"/>
      <c r="BR10" s="188"/>
      <c r="BS10" s="188"/>
      <c r="BT10" s="188"/>
      <c r="BU10" s="188"/>
      <c r="BV10" s="188"/>
      <c r="BW10" s="188"/>
      <c r="BX10" s="188"/>
      <c r="BY10" s="188"/>
      <c r="BZ10" s="188"/>
      <c r="CA10" s="188"/>
      <c r="CB10" s="188"/>
      <c r="CC10" s="188"/>
      <c r="CD10" s="188"/>
      <c r="CE10" s="188"/>
      <c r="CF10" s="188"/>
      <c r="CG10" s="188"/>
      <c r="CH10" s="188"/>
      <c r="CI10" s="188"/>
      <c r="CJ10" s="188"/>
      <c r="CK10" s="188"/>
      <c r="CL10" s="188"/>
      <c r="CM10" s="188"/>
      <c r="CN10" s="188"/>
      <c r="CO10" s="188"/>
      <c r="CP10" s="188"/>
      <c r="CQ10" s="188"/>
      <c r="CR10" s="188"/>
      <c r="CS10" s="188"/>
      <c r="CT10" s="188"/>
      <c r="CU10" s="188"/>
      <c r="CV10" s="188"/>
      <c r="CW10" s="188"/>
      <c r="CX10" s="188"/>
      <c r="CY10" s="188"/>
      <c r="CZ10" s="188"/>
      <c r="DA10" s="188">
        <v>20</v>
      </c>
      <c r="DB10" s="188"/>
      <c r="DC10" s="188"/>
      <c r="DD10" s="188"/>
      <c r="DE10" s="190"/>
      <c r="DF10" s="190"/>
      <c r="DG10" s="190"/>
      <c r="DH10" s="190"/>
      <c r="DI10" s="188"/>
      <c r="DJ10" s="188"/>
      <c r="DK10" s="188"/>
      <c r="DL10" s="188"/>
      <c r="DM10" s="188"/>
      <c r="DN10" s="188"/>
      <c r="DO10" s="188"/>
      <c r="DP10" s="188"/>
      <c r="DQ10" s="188"/>
      <c r="DR10" s="188"/>
      <c r="DS10" s="188"/>
      <c r="DT10" s="188"/>
      <c r="DU10" s="188"/>
      <c r="DV10" s="188"/>
      <c r="DW10" s="188"/>
      <c r="DX10" s="188"/>
      <c r="DY10" s="188"/>
      <c r="DZ10" s="188"/>
      <c r="EA10" s="188"/>
      <c r="EB10" s="188"/>
      <c r="EC10" s="188"/>
      <c r="ED10" s="188"/>
      <c r="EE10" s="188"/>
      <c r="EF10" s="188"/>
      <c r="EG10" s="188"/>
      <c r="EH10" s="188"/>
      <c r="EI10" s="188"/>
      <c r="EJ10" s="188"/>
      <c r="EK10" s="188"/>
      <c r="EL10" s="188"/>
      <c r="EM10" s="188"/>
      <c r="EN10" s="188"/>
      <c r="EO10" s="188"/>
      <c r="EP10" s="188"/>
      <c r="EQ10" s="188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</row>
    <row r="11" spans="1:163" ht="15.7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</row>
    <row r="12" spans="1:163" ht="12.75">
      <c r="A12" s="178" t="s">
        <v>167</v>
      </c>
      <c r="B12" s="178"/>
      <c r="C12" s="178"/>
      <c r="D12" s="178"/>
      <c r="E12" s="178"/>
      <c r="F12" s="178"/>
      <c r="G12" s="178"/>
      <c r="H12" s="178"/>
      <c r="I12" s="178"/>
      <c r="J12" s="183"/>
      <c r="K12" s="177" t="s">
        <v>168</v>
      </c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83"/>
      <c r="AR12" s="177" t="s">
        <v>169</v>
      </c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83"/>
      <c r="BN12" s="164" t="s">
        <v>170</v>
      </c>
      <c r="BO12" s="165"/>
      <c r="BP12" s="165"/>
      <c r="BQ12" s="165"/>
      <c r="BR12" s="165"/>
      <c r="BS12" s="165"/>
      <c r="BT12" s="165"/>
      <c r="BU12" s="165"/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  <c r="CV12" s="165"/>
      <c r="CW12" s="165"/>
      <c r="CX12" s="165"/>
      <c r="CY12" s="165"/>
      <c r="CZ12" s="165"/>
      <c r="DA12" s="165"/>
      <c r="DB12" s="165"/>
      <c r="DC12" s="165"/>
      <c r="DD12" s="165"/>
      <c r="DE12" s="165"/>
      <c r="DF12" s="165"/>
      <c r="DG12" s="165"/>
      <c r="DH12" s="165"/>
      <c r="DI12" s="165"/>
      <c r="DJ12" s="165"/>
      <c r="DK12" s="165"/>
      <c r="DL12" s="165"/>
      <c r="DM12" s="165"/>
      <c r="DN12" s="165"/>
      <c r="DO12" s="165"/>
      <c r="DP12" s="165"/>
      <c r="DQ12" s="165"/>
      <c r="DR12" s="165"/>
      <c r="DS12" s="165"/>
      <c r="DT12" s="165"/>
      <c r="DU12" s="165"/>
      <c r="DV12" s="165"/>
      <c r="DW12" s="165"/>
      <c r="DX12" s="165"/>
      <c r="DY12" s="165"/>
      <c r="DZ12" s="165"/>
      <c r="EA12" s="165"/>
      <c r="EB12" s="165"/>
      <c r="EC12" s="165"/>
      <c r="ED12" s="165"/>
      <c r="EE12" s="165"/>
      <c r="EF12" s="165"/>
      <c r="EG12" s="165"/>
      <c r="EH12" s="165"/>
      <c r="EI12" s="165"/>
      <c r="EJ12" s="165"/>
      <c r="EK12" s="165"/>
      <c r="EL12" s="165"/>
      <c r="EM12" s="165"/>
      <c r="EN12" s="165"/>
      <c r="EO12" s="165"/>
      <c r="EP12" s="165"/>
      <c r="EQ12" s="165"/>
      <c r="ER12" s="165"/>
      <c r="ES12" s="165"/>
      <c r="ET12" s="165"/>
      <c r="EU12" s="165"/>
      <c r="EV12" s="165"/>
      <c r="EW12" s="165"/>
      <c r="EX12" s="165"/>
      <c r="EY12" s="165"/>
      <c r="EZ12" s="165"/>
      <c r="FA12" s="165"/>
      <c r="FB12" s="165"/>
      <c r="FC12" s="165"/>
      <c r="FD12" s="165"/>
      <c r="FE12" s="165"/>
      <c r="FF12" s="165"/>
      <c r="FG12" s="165"/>
    </row>
    <row r="13" spans="1:163" ht="12.75">
      <c r="A13" s="180"/>
      <c r="B13" s="180"/>
      <c r="C13" s="180"/>
      <c r="D13" s="180"/>
      <c r="E13" s="180"/>
      <c r="F13" s="180"/>
      <c r="G13" s="180"/>
      <c r="H13" s="180"/>
      <c r="I13" s="180"/>
      <c r="J13" s="184"/>
      <c r="K13" s="179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4"/>
      <c r="AR13" s="179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0"/>
      <c r="BM13" s="184"/>
      <c r="BN13" s="177" t="s">
        <v>171</v>
      </c>
      <c r="BO13" s="178"/>
      <c r="BP13" s="178"/>
      <c r="BQ13" s="178"/>
      <c r="BR13" s="178"/>
      <c r="BS13" s="178"/>
      <c r="BT13" s="178"/>
      <c r="BU13" s="178"/>
      <c r="BV13" s="178"/>
      <c r="BW13" s="178"/>
      <c r="BX13" s="178"/>
      <c r="BY13" s="183"/>
      <c r="BZ13" s="177" t="s">
        <v>172</v>
      </c>
      <c r="CA13" s="178"/>
      <c r="CB13" s="178"/>
      <c r="CC13" s="178"/>
      <c r="CD13" s="178"/>
      <c r="CE13" s="178"/>
      <c r="CF13" s="178"/>
      <c r="CG13" s="178"/>
      <c r="CH13" s="178"/>
      <c r="CI13" s="178"/>
      <c r="CJ13" s="178"/>
      <c r="CK13" s="178"/>
      <c r="CL13" s="178"/>
      <c r="CM13" s="178"/>
      <c r="CN13" s="178"/>
      <c r="CO13" s="178"/>
      <c r="CP13" s="183"/>
      <c r="CQ13" s="164" t="s">
        <v>173</v>
      </c>
      <c r="CR13" s="165"/>
      <c r="CS13" s="165"/>
      <c r="CT13" s="165"/>
      <c r="CU13" s="165"/>
      <c r="CV13" s="165"/>
      <c r="CW13" s="165"/>
      <c r="CX13" s="165"/>
      <c r="CY13" s="165"/>
      <c r="CZ13" s="165"/>
      <c r="DA13" s="165"/>
      <c r="DB13" s="165"/>
      <c r="DC13" s="165"/>
      <c r="DD13" s="165"/>
      <c r="DE13" s="165"/>
      <c r="DF13" s="165"/>
      <c r="DG13" s="165"/>
      <c r="DH13" s="165"/>
      <c r="DI13" s="165"/>
      <c r="DJ13" s="165"/>
      <c r="DK13" s="165"/>
      <c r="DL13" s="165"/>
      <c r="DM13" s="165"/>
      <c r="DN13" s="165"/>
      <c r="DO13" s="165"/>
      <c r="DP13" s="165"/>
      <c r="DQ13" s="165"/>
      <c r="DR13" s="165"/>
      <c r="DS13" s="165"/>
      <c r="DT13" s="165"/>
      <c r="DU13" s="165"/>
      <c r="DV13" s="165"/>
      <c r="DW13" s="165"/>
      <c r="DX13" s="165"/>
      <c r="DY13" s="165"/>
      <c r="DZ13" s="166"/>
      <c r="EA13" s="177" t="s">
        <v>174</v>
      </c>
      <c r="EB13" s="178"/>
      <c r="EC13" s="178"/>
      <c r="ED13" s="178"/>
      <c r="EE13" s="178"/>
      <c r="EF13" s="178"/>
      <c r="EG13" s="178"/>
      <c r="EH13" s="178"/>
      <c r="EI13" s="178"/>
      <c r="EJ13" s="178"/>
      <c r="EK13" s="183"/>
      <c r="EL13" s="177" t="s">
        <v>175</v>
      </c>
      <c r="EM13" s="178"/>
      <c r="EN13" s="178"/>
      <c r="EO13" s="178"/>
      <c r="EP13" s="178"/>
      <c r="EQ13" s="178"/>
      <c r="ER13" s="178"/>
      <c r="ES13" s="178"/>
      <c r="ET13" s="178"/>
      <c r="EU13" s="178"/>
      <c r="EV13" s="178"/>
      <c r="EW13" s="183"/>
      <c r="EX13" s="177" t="s">
        <v>151</v>
      </c>
      <c r="EY13" s="178"/>
      <c r="EZ13" s="178"/>
      <c r="FA13" s="178"/>
      <c r="FB13" s="178"/>
      <c r="FC13" s="178"/>
      <c r="FD13" s="178"/>
      <c r="FE13" s="178"/>
      <c r="FF13" s="178"/>
      <c r="FG13" s="178"/>
    </row>
    <row r="14" spans="1:163" ht="12.75" customHeight="1">
      <c r="A14" s="180"/>
      <c r="B14" s="180"/>
      <c r="C14" s="180"/>
      <c r="D14" s="180"/>
      <c r="E14" s="180"/>
      <c r="F14" s="180"/>
      <c r="G14" s="180"/>
      <c r="H14" s="180"/>
      <c r="I14" s="180"/>
      <c r="J14" s="184"/>
      <c r="K14" s="181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5"/>
      <c r="AR14" s="181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5"/>
      <c r="BN14" s="179"/>
      <c r="BO14" s="180"/>
      <c r="BP14" s="180"/>
      <c r="BQ14" s="180"/>
      <c r="BR14" s="180"/>
      <c r="BS14" s="180"/>
      <c r="BT14" s="180"/>
      <c r="BU14" s="180"/>
      <c r="BV14" s="180"/>
      <c r="BW14" s="180"/>
      <c r="BX14" s="180"/>
      <c r="BY14" s="184"/>
      <c r="BZ14" s="177" t="s">
        <v>176</v>
      </c>
      <c r="CA14" s="178"/>
      <c r="CB14" s="178"/>
      <c r="CC14" s="178"/>
      <c r="CD14" s="178"/>
      <c r="CE14" s="178"/>
      <c r="CF14" s="178"/>
      <c r="CG14" s="178"/>
      <c r="CH14" s="183"/>
      <c r="CI14" s="177" t="s">
        <v>177</v>
      </c>
      <c r="CJ14" s="178"/>
      <c r="CK14" s="178"/>
      <c r="CL14" s="178"/>
      <c r="CM14" s="178"/>
      <c r="CN14" s="178"/>
      <c r="CO14" s="178"/>
      <c r="CP14" s="183"/>
      <c r="CQ14" s="177" t="s">
        <v>192</v>
      </c>
      <c r="CR14" s="178"/>
      <c r="CS14" s="178"/>
      <c r="CT14" s="178"/>
      <c r="CU14" s="178"/>
      <c r="CV14" s="178"/>
      <c r="CW14" s="178"/>
      <c r="CX14" s="178"/>
      <c r="CY14" s="178"/>
      <c r="CZ14" s="178"/>
      <c r="DA14" s="178"/>
      <c r="DB14" s="178"/>
      <c r="DC14" s="183"/>
      <c r="DD14" s="177" t="s">
        <v>193</v>
      </c>
      <c r="DE14" s="178"/>
      <c r="DF14" s="178"/>
      <c r="DG14" s="178"/>
      <c r="DH14" s="178"/>
      <c r="DI14" s="178"/>
      <c r="DJ14" s="178"/>
      <c r="DK14" s="178"/>
      <c r="DL14" s="178"/>
      <c r="DM14" s="178"/>
      <c r="DN14" s="178"/>
      <c r="DO14" s="178"/>
      <c r="DP14" s="183"/>
      <c r="DQ14" s="177" t="s">
        <v>194</v>
      </c>
      <c r="DR14" s="178"/>
      <c r="DS14" s="178"/>
      <c r="DT14" s="178"/>
      <c r="DU14" s="178"/>
      <c r="DV14" s="178"/>
      <c r="DW14" s="178"/>
      <c r="DX14" s="178"/>
      <c r="DY14" s="178"/>
      <c r="DZ14" s="183"/>
      <c r="EA14" s="179"/>
      <c r="EB14" s="180"/>
      <c r="EC14" s="180"/>
      <c r="ED14" s="180"/>
      <c r="EE14" s="180"/>
      <c r="EF14" s="180"/>
      <c r="EG14" s="180"/>
      <c r="EH14" s="180"/>
      <c r="EI14" s="180"/>
      <c r="EJ14" s="180"/>
      <c r="EK14" s="184"/>
      <c r="EL14" s="179"/>
      <c r="EM14" s="180"/>
      <c r="EN14" s="180"/>
      <c r="EO14" s="180"/>
      <c r="EP14" s="180"/>
      <c r="EQ14" s="180"/>
      <c r="ER14" s="180"/>
      <c r="ES14" s="180"/>
      <c r="ET14" s="180"/>
      <c r="EU14" s="180"/>
      <c r="EV14" s="180"/>
      <c r="EW14" s="184"/>
      <c r="EX14" s="179"/>
      <c r="EY14" s="180"/>
      <c r="EZ14" s="180"/>
      <c r="FA14" s="180"/>
      <c r="FB14" s="180"/>
      <c r="FC14" s="180"/>
      <c r="FD14" s="180"/>
      <c r="FE14" s="180"/>
      <c r="FF14" s="180"/>
      <c r="FG14" s="180"/>
    </row>
    <row r="15" spans="1:163" ht="12.75">
      <c r="A15" s="180"/>
      <c r="B15" s="180"/>
      <c r="C15" s="180"/>
      <c r="D15" s="180"/>
      <c r="E15" s="180"/>
      <c r="F15" s="180"/>
      <c r="G15" s="180"/>
      <c r="H15" s="180"/>
      <c r="I15" s="180"/>
      <c r="J15" s="184"/>
      <c r="K15" s="63"/>
      <c r="L15" s="165"/>
      <c r="M15" s="165"/>
      <c r="N15" s="165"/>
      <c r="O15" s="165"/>
      <c r="P15" s="165"/>
      <c r="Q15" s="165"/>
      <c r="R15" s="165"/>
      <c r="S15" s="165"/>
      <c r="T15" s="165"/>
      <c r="U15" s="62"/>
      <c r="V15" s="63"/>
      <c r="W15" s="165"/>
      <c r="X15" s="165"/>
      <c r="Y15" s="165"/>
      <c r="Z15" s="165"/>
      <c r="AA15" s="165"/>
      <c r="AB15" s="165"/>
      <c r="AC15" s="165"/>
      <c r="AD15" s="165"/>
      <c r="AE15" s="165"/>
      <c r="AF15" s="62"/>
      <c r="AG15" s="63"/>
      <c r="AH15" s="165"/>
      <c r="AI15" s="165"/>
      <c r="AJ15" s="165"/>
      <c r="AK15" s="165"/>
      <c r="AL15" s="165"/>
      <c r="AM15" s="165"/>
      <c r="AN15" s="165"/>
      <c r="AO15" s="165"/>
      <c r="AP15" s="165"/>
      <c r="AQ15" s="62"/>
      <c r="AR15" s="63"/>
      <c r="AS15" s="165"/>
      <c r="AT15" s="165"/>
      <c r="AU15" s="165"/>
      <c r="AV15" s="165"/>
      <c r="AW15" s="165"/>
      <c r="AX15" s="165"/>
      <c r="AY15" s="165"/>
      <c r="AZ15" s="165"/>
      <c r="BA15" s="165"/>
      <c r="BB15" s="62"/>
      <c r="BC15" s="63"/>
      <c r="BD15" s="165"/>
      <c r="BE15" s="165"/>
      <c r="BF15" s="165"/>
      <c r="BG15" s="165"/>
      <c r="BH15" s="165"/>
      <c r="BI15" s="165"/>
      <c r="BJ15" s="165"/>
      <c r="BK15" s="165"/>
      <c r="BL15" s="165"/>
      <c r="BM15" s="62"/>
      <c r="BN15" s="179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4"/>
      <c r="BZ15" s="179"/>
      <c r="CA15" s="180"/>
      <c r="CB15" s="180"/>
      <c r="CC15" s="180"/>
      <c r="CD15" s="180"/>
      <c r="CE15" s="180"/>
      <c r="CF15" s="180"/>
      <c r="CG15" s="180"/>
      <c r="CH15" s="184"/>
      <c r="CI15" s="179"/>
      <c r="CJ15" s="180"/>
      <c r="CK15" s="180"/>
      <c r="CL15" s="180"/>
      <c r="CM15" s="180"/>
      <c r="CN15" s="180"/>
      <c r="CO15" s="180"/>
      <c r="CP15" s="184"/>
      <c r="CQ15" s="179"/>
      <c r="CR15" s="180"/>
      <c r="CS15" s="180"/>
      <c r="CT15" s="180"/>
      <c r="CU15" s="180"/>
      <c r="CV15" s="180"/>
      <c r="CW15" s="180"/>
      <c r="CX15" s="180"/>
      <c r="CY15" s="180"/>
      <c r="CZ15" s="180"/>
      <c r="DA15" s="180"/>
      <c r="DB15" s="180"/>
      <c r="DC15" s="184"/>
      <c r="DD15" s="179"/>
      <c r="DE15" s="180"/>
      <c r="DF15" s="180"/>
      <c r="DG15" s="180"/>
      <c r="DH15" s="180"/>
      <c r="DI15" s="180"/>
      <c r="DJ15" s="180"/>
      <c r="DK15" s="180"/>
      <c r="DL15" s="180"/>
      <c r="DM15" s="180"/>
      <c r="DN15" s="180"/>
      <c r="DO15" s="180"/>
      <c r="DP15" s="184"/>
      <c r="DQ15" s="179"/>
      <c r="DR15" s="180"/>
      <c r="DS15" s="180"/>
      <c r="DT15" s="180"/>
      <c r="DU15" s="180"/>
      <c r="DV15" s="180"/>
      <c r="DW15" s="180"/>
      <c r="DX15" s="180"/>
      <c r="DY15" s="180"/>
      <c r="DZ15" s="184"/>
      <c r="EA15" s="179"/>
      <c r="EB15" s="180"/>
      <c r="EC15" s="180"/>
      <c r="ED15" s="180"/>
      <c r="EE15" s="180"/>
      <c r="EF15" s="180"/>
      <c r="EG15" s="180"/>
      <c r="EH15" s="180"/>
      <c r="EI15" s="180"/>
      <c r="EJ15" s="180"/>
      <c r="EK15" s="184"/>
      <c r="EL15" s="179"/>
      <c r="EM15" s="180"/>
      <c r="EN15" s="180"/>
      <c r="EO15" s="180"/>
      <c r="EP15" s="180"/>
      <c r="EQ15" s="180"/>
      <c r="ER15" s="180"/>
      <c r="ES15" s="180"/>
      <c r="ET15" s="180"/>
      <c r="EU15" s="180"/>
      <c r="EV15" s="180"/>
      <c r="EW15" s="184"/>
      <c r="EX15" s="179"/>
      <c r="EY15" s="180"/>
      <c r="EZ15" s="180"/>
      <c r="FA15" s="180"/>
      <c r="FB15" s="180"/>
      <c r="FC15" s="180"/>
      <c r="FD15" s="180"/>
      <c r="FE15" s="180"/>
      <c r="FF15" s="180"/>
      <c r="FG15" s="180"/>
    </row>
    <row r="16" spans="1:163" ht="12.75">
      <c r="A16" s="182"/>
      <c r="B16" s="182"/>
      <c r="C16" s="182"/>
      <c r="D16" s="182"/>
      <c r="E16" s="182"/>
      <c r="F16" s="182"/>
      <c r="G16" s="182"/>
      <c r="H16" s="182"/>
      <c r="I16" s="182"/>
      <c r="J16" s="185"/>
      <c r="K16" s="181" t="s">
        <v>178</v>
      </c>
      <c r="L16" s="182"/>
      <c r="M16" s="182"/>
      <c r="N16" s="182"/>
      <c r="O16" s="182"/>
      <c r="P16" s="182"/>
      <c r="Q16" s="182"/>
      <c r="R16" s="182"/>
      <c r="S16" s="182"/>
      <c r="T16" s="182"/>
      <c r="U16" s="185"/>
      <c r="V16" s="181" t="s">
        <v>178</v>
      </c>
      <c r="W16" s="182"/>
      <c r="X16" s="182"/>
      <c r="Y16" s="182"/>
      <c r="Z16" s="182"/>
      <c r="AA16" s="182"/>
      <c r="AB16" s="182"/>
      <c r="AC16" s="182"/>
      <c r="AD16" s="182"/>
      <c r="AE16" s="182"/>
      <c r="AF16" s="185"/>
      <c r="AG16" s="181" t="s">
        <v>178</v>
      </c>
      <c r="AH16" s="182"/>
      <c r="AI16" s="182"/>
      <c r="AJ16" s="182"/>
      <c r="AK16" s="182"/>
      <c r="AL16" s="182"/>
      <c r="AM16" s="182"/>
      <c r="AN16" s="182"/>
      <c r="AO16" s="182"/>
      <c r="AP16" s="182"/>
      <c r="AQ16" s="185"/>
      <c r="AR16" s="181" t="s">
        <v>178</v>
      </c>
      <c r="AS16" s="182"/>
      <c r="AT16" s="182"/>
      <c r="AU16" s="182"/>
      <c r="AV16" s="182"/>
      <c r="AW16" s="182"/>
      <c r="AX16" s="182"/>
      <c r="AY16" s="182"/>
      <c r="AZ16" s="182"/>
      <c r="BA16" s="182"/>
      <c r="BB16" s="185"/>
      <c r="BC16" s="181" t="s">
        <v>178</v>
      </c>
      <c r="BD16" s="182"/>
      <c r="BE16" s="182"/>
      <c r="BF16" s="182"/>
      <c r="BG16" s="182"/>
      <c r="BH16" s="182"/>
      <c r="BI16" s="182"/>
      <c r="BJ16" s="182"/>
      <c r="BK16" s="182"/>
      <c r="BL16" s="182"/>
      <c r="BM16" s="185"/>
      <c r="BN16" s="181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5"/>
      <c r="BZ16" s="181"/>
      <c r="CA16" s="182"/>
      <c r="CB16" s="182"/>
      <c r="CC16" s="182"/>
      <c r="CD16" s="182"/>
      <c r="CE16" s="182"/>
      <c r="CF16" s="182"/>
      <c r="CG16" s="182"/>
      <c r="CH16" s="185"/>
      <c r="CI16" s="181"/>
      <c r="CJ16" s="182"/>
      <c r="CK16" s="182"/>
      <c r="CL16" s="182"/>
      <c r="CM16" s="182"/>
      <c r="CN16" s="182"/>
      <c r="CO16" s="182"/>
      <c r="CP16" s="185"/>
      <c r="CQ16" s="181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5"/>
      <c r="DD16" s="181"/>
      <c r="DE16" s="182"/>
      <c r="DF16" s="182"/>
      <c r="DG16" s="182"/>
      <c r="DH16" s="182"/>
      <c r="DI16" s="182"/>
      <c r="DJ16" s="182"/>
      <c r="DK16" s="182"/>
      <c r="DL16" s="182"/>
      <c r="DM16" s="182"/>
      <c r="DN16" s="182"/>
      <c r="DO16" s="182"/>
      <c r="DP16" s="185"/>
      <c r="DQ16" s="181"/>
      <c r="DR16" s="182"/>
      <c r="DS16" s="182"/>
      <c r="DT16" s="182"/>
      <c r="DU16" s="182"/>
      <c r="DV16" s="182"/>
      <c r="DW16" s="182"/>
      <c r="DX16" s="182"/>
      <c r="DY16" s="182"/>
      <c r="DZ16" s="185"/>
      <c r="EA16" s="181"/>
      <c r="EB16" s="182"/>
      <c r="EC16" s="182"/>
      <c r="ED16" s="182"/>
      <c r="EE16" s="182"/>
      <c r="EF16" s="182"/>
      <c r="EG16" s="182"/>
      <c r="EH16" s="182"/>
      <c r="EI16" s="182"/>
      <c r="EJ16" s="182"/>
      <c r="EK16" s="185"/>
      <c r="EL16" s="181"/>
      <c r="EM16" s="182"/>
      <c r="EN16" s="182"/>
      <c r="EO16" s="182"/>
      <c r="EP16" s="182"/>
      <c r="EQ16" s="182"/>
      <c r="ER16" s="182"/>
      <c r="ES16" s="182"/>
      <c r="ET16" s="182"/>
      <c r="EU16" s="182"/>
      <c r="EV16" s="182"/>
      <c r="EW16" s="185"/>
      <c r="EX16" s="181"/>
      <c r="EY16" s="182"/>
      <c r="EZ16" s="182"/>
      <c r="FA16" s="182"/>
      <c r="FB16" s="182"/>
      <c r="FC16" s="182"/>
      <c r="FD16" s="182"/>
      <c r="FE16" s="182"/>
      <c r="FF16" s="182"/>
      <c r="FG16" s="182"/>
    </row>
    <row r="17" spans="1:163" ht="12.75">
      <c r="A17" s="167">
        <v>1</v>
      </c>
      <c r="B17" s="167"/>
      <c r="C17" s="167"/>
      <c r="D17" s="167"/>
      <c r="E17" s="167"/>
      <c r="F17" s="167"/>
      <c r="G17" s="167"/>
      <c r="H17" s="167"/>
      <c r="I17" s="167"/>
      <c r="J17" s="187"/>
      <c r="K17" s="186">
        <v>2</v>
      </c>
      <c r="L17" s="167"/>
      <c r="M17" s="167"/>
      <c r="N17" s="167"/>
      <c r="O17" s="167"/>
      <c r="P17" s="167"/>
      <c r="Q17" s="167"/>
      <c r="R17" s="167"/>
      <c r="S17" s="167"/>
      <c r="T17" s="167"/>
      <c r="U17" s="187"/>
      <c r="V17" s="186">
        <v>3</v>
      </c>
      <c r="W17" s="167"/>
      <c r="X17" s="167"/>
      <c r="Y17" s="167"/>
      <c r="Z17" s="167"/>
      <c r="AA17" s="167"/>
      <c r="AB17" s="167"/>
      <c r="AC17" s="167"/>
      <c r="AD17" s="167"/>
      <c r="AE17" s="167"/>
      <c r="AF17" s="187"/>
      <c r="AG17" s="186">
        <v>4</v>
      </c>
      <c r="AH17" s="167"/>
      <c r="AI17" s="167"/>
      <c r="AJ17" s="167"/>
      <c r="AK17" s="167"/>
      <c r="AL17" s="167"/>
      <c r="AM17" s="167"/>
      <c r="AN17" s="167"/>
      <c r="AO17" s="167"/>
      <c r="AP17" s="167"/>
      <c r="AQ17" s="187"/>
      <c r="AR17" s="186">
        <v>5</v>
      </c>
      <c r="AS17" s="167"/>
      <c r="AT17" s="167"/>
      <c r="AU17" s="167"/>
      <c r="AV17" s="167"/>
      <c r="AW17" s="167"/>
      <c r="AX17" s="167"/>
      <c r="AY17" s="167"/>
      <c r="AZ17" s="167"/>
      <c r="BA17" s="167"/>
      <c r="BB17" s="187"/>
      <c r="BC17" s="186">
        <v>6</v>
      </c>
      <c r="BD17" s="167"/>
      <c r="BE17" s="167"/>
      <c r="BF17" s="167"/>
      <c r="BG17" s="167"/>
      <c r="BH17" s="167"/>
      <c r="BI17" s="167"/>
      <c r="BJ17" s="167"/>
      <c r="BK17" s="167"/>
      <c r="BL17" s="167"/>
      <c r="BM17" s="187"/>
      <c r="BN17" s="186">
        <v>7</v>
      </c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87"/>
      <c r="BZ17" s="186">
        <v>8</v>
      </c>
      <c r="CA17" s="167"/>
      <c r="CB17" s="167"/>
      <c r="CC17" s="167"/>
      <c r="CD17" s="167"/>
      <c r="CE17" s="167"/>
      <c r="CF17" s="167"/>
      <c r="CG17" s="167"/>
      <c r="CH17" s="187"/>
      <c r="CI17" s="186">
        <v>9</v>
      </c>
      <c r="CJ17" s="167"/>
      <c r="CK17" s="167"/>
      <c r="CL17" s="167"/>
      <c r="CM17" s="167"/>
      <c r="CN17" s="167"/>
      <c r="CO17" s="167"/>
      <c r="CP17" s="187"/>
      <c r="CQ17" s="186">
        <v>10</v>
      </c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87"/>
      <c r="DD17" s="186">
        <v>11</v>
      </c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87"/>
      <c r="DQ17" s="186">
        <v>12</v>
      </c>
      <c r="DR17" s="167"/>
      <c r="DS17" s="167"/>
      <c r="DT17" s="167"/>
      <c r="DU17" s="167"/>
      <c r="DV17" s="167"/>
      <c r="DW17" s="167"/>
      <c r="DX17" s="167"/>
      <c r="DY17" s="167"/>
      <c r="DZ17" s="187"/>
      <c r="EA17" s="186">
        <v>13</v>
      </c>
      <c r="EB17" s="167"/>
      <c r="EC17" s="167"/>
      <c r="ED17" s="167"/>
      <c r="EE17" s="167"/>
      <c r="EF17" s="167"/>
      <c r="EG17" s="167"/>
      <c r="EH17" s="167"/>
      <c r="EI17" s="167"/>
      <c r="EJ17" s="167"/>
      <c r="EK17" s="187"/>
      <c r="EL17" s="186">
        <v>14</v>
      </c>
      <c r="EM17" s="167"/>
      <c r="EN17" s="167"/>
      <c r="EO17" s="167"/>
      <c r="EP17" s="167"/>
      <c r="EQ17" s="167"/>
      <c r="ER17" s="167"/>
      <c r="ES17" s="167"/>
      <c r="ET17" s="167"/>
      <c r="EU17" s="167"/>
      <c r="EV17" s="167"/>
      <c r="EW17" s="187"/>
      <c r="EX17" s="186">
        <v>15</v>
      </c>
      <c r="EY17" s="167"/>
      <c r="EZ17" s="167"/>
      <c r="FA17" s="167"/>
      <c r="FB17" s="167"/>
      <c r="FC17" s="167"/>
      <c r="FD17" s="167"/>
      <c r="FE17" s="167"/>
      <c r="FF17" s="167"/>
      <c r="FG17" s="167"/>
    </row>
    <row r="18" spans="1:163" ht="12.75">
      <c r="A18" s="200"/>
      <c r="B18" s="200"/>
      <c r="C18" s="200"/>
      <c r="D18" s="200"/>
      <c r="E18" s="200"/>
      <c r="F18" s="200"/>
      <c r="G18" s="200"/>
      <c r="H18" s="200"/>
      <c r="I18" s="200"/>
      <c r="J18" s="201"/>
      <c r="K18" s="177"/>
      <c r="L18" s="178"/>
      <c r="M18" s="178"/>
      <c r="N18" s="178"/>
      <c r="O18" s="178"/>
      <c r="P18" s="178"/>
      <c r="Q18" s="178"/>
      <c r="R18" s="178"/>
      <c r="S18" s="178"/>
      <c r="T18" s="178"/>
      <c r="U18" s="183"/>
      <c r="V18" s="177"/>
      <c r="W18" s="178"/>
      <c r="X18" s="178"/>
      <c r="Y18" s="178"/>
      <c r="Z18" s="178"/>
      <c r="AA18" s="178"/>
      <c r="AB18" s="178"/>
      <c r="AC18" s="178"/>
      <c r="AD18" s="178"/>
      <c r="AE18" s="178"/>
      <c r="AF18" s="183"/>
      <c r="AG18" s="177"/>
      <c r="AH18" s="178"/>
      <c r="AI18" s="178"/>
      <c r="AJ18" s="178"/>
      <c r="AK18" s="178"/>
      <c r="AL18" s="178"/>
      <c r="AM18" s="178"/>
      <c r="AN18" s="178"/>
      <c r="AO18" s="178"/>
      <c r="AP18" s="178"/>
      <c r="AQ18" s="183"/>
      <c r="AR18" s="177"/>
      <c r="AS18" s="178"/>
      <c r="AT18" s="178"/>
      <c r="AU18" s="178"/>
      <c r="AV18" s="178"/>
      <c r="AW18" s="178"/>
      <c r="AX18" s="178"/>
      <c r="AY18" s="178"/>
      <c r="AZ18" s="178"/>
      <c r="BA18" s="178"/>
      <c r="BB18" s="183"/>
      <c r="BC18" s="177"/>
      <c r="BD18" s="178"/>
      <c r="BE18" s="178"/>
      <c r="BF18" s="178"/>
      <c r="BG18" s="178"/>
      <c r="BH18" s="178"/>
      <c r="BI18" s="178"/>
      <c r="BJ18" s="178"/>
      <c r="BK18" s="178"/>
      <c r="BL18" s="178"/>
      <c r="BM18" s="183"/>
      <c r="BN18" s="164" t="s">
        <v>179</v>
      </c>
      <c r="BO18" s="165"/>
      <c r="BP18" s="165"/>
      <c r="BQ18" s="165"/>
      <c r="BR18" s="165"/>
      <c r="BS18" s="165"/>
      <c r="BT18" s="165"/>
      <c r="BU18" s="165"/>
      <c r="BV18" s="165"/>
      <c r="BW18" s="165"/>
      <c r="BX18" s="165"/>
      <c r="BY18" s="166"/>
      <c r="BZ18" s="164" t="s">
        <v>180</v>
      </c>
      <c r="CA18" s="165"/>
      <c r="CB18" s="165"/>
      <c r="CC18" s="165"/>
      <c r="CD18" s="165"/>
      <c r="CE18" s="165"/>
      <c r="CF18" s="165"/>
      <c r="CG18" s="165"/>
      <c r="CH18" s="166"/>
      <c r="CI18" s="168" t="s">
        <v>181</v>
      </c>
      <c r="CJ18" s="169"/>
      <c r="CK18" s="169"/>
      <c r="CL18" s="169"/>
      <c r="CM18" s="169"/>
      <c r="CN18" s="169"/>
      <c r="CO18" s="169"/>
      <c r="CP18" s="170"/>
      <c r="CQ18" s="164">
        <v>100</v>
      </c>
      <c r="CR18" s="165"/>
      <c r="CS18" s="165"/>
      <c r="CT18" s="165"/>
      <c r="CU18" s="165"/>
      <c r="CV18" s="165"/>
      <c r="CW18" s="165"/>
      <c r="CX18" s="165"/>
      <c r="CY18" s="165"/>
      <c r="CZ18" s="165"/>
      <c r="DA18" s="165"/>
      <c r="DB18" s="165"/>
      <c r="DC18" s="166"/>
      <c r="DD18" s="164"/>
      <c r="DE18" s="165"/>
      <c r="DF18" s="165"/>
      <c r="DG18" s="165"/>
      <c r="DH18" s="165"/>
      <c r="DI18" s="165"/>
      <c r="DJ18" s="165"/>
      <c r="DK18" s="165"/>
      <c r="DL18" s="165"/>
      <c r="DM18" s="165"/>
      <c r="DN18" s="165"/>
      <c r="DO18" s="165"/>
      <c r="DP18" s="166"/>
      <c r="DQ18" s="164"/>
      <c r="DR18" s="165"/>
      <c r="DS18" s="165"/>
      <c r="DT18" s="165"/>
      <c r="DU18" s="165"/>
      <c r="DV18" s="165"/>
      <c r="DW18" s="165"/>
      <c r="DX18" s="165"/>
      <c r="DY18" s="165"/>
      <c r="DZ18" s="166"/>
      <c r="EA18" s="164"/>
      <c r="EB18" s="165"/>
      <c r="EC18" s="165"/>
      <c r="ED18" s="165"/>
      <c r="EE18" s="165"/>
      <c r="EF18" s="165"/>
      <c r="EG18" s="165"/>
      <c r="EH18" s="165"/>
      <c r="EI18" s="165"/>
      <c r="EJ18" s="165"/>
      <c r="EK18" s="166"/>
      <c r="EL18" s="164"/>
      <c r="EM18" s="165"/>
      <c r="EN18" s="165"/>
      <c r="EO18" s="165"/>
      <c r="EP18" s="165"/>
      <c r="EQ18" s="165"/>
      <c r="ER18" s="165"/>
      <c r="ES18" s="165"/>
      <c r="ET18" s="165"/>
      <c r="EU18" s="165"/>
      <c r="EV18" s="165"/>
      <c r="EW18" s="166"/>
      <c r="EX18" s="164"/>
      <c r="EY18" s="165"/>
      <c r="EZ18" s="165"/>
      <c r="FA18" s="165"/>
      <c r="FB18" s="165"/>
      <c r="FC18" s="165"/>
      <c r="FD18" s="165"/>
      <c r="FE18" s="165"/>
      <c r="FF18" s="165"/>
      <c r="FG18" s="165"/>
    </row>
    <row r="19" spans="1:163" ht="12.75">
      <c r="A19" s="159"/>
      <c r="B19" s="159"/>
      <c r="C19" s="159"/>
      <c r="D19" s="159"/>
      <c r="E19" s="159"/>
      <c r="F19" s="159"/>
      <c r="G19" s="159"/>
      <c r="H19" s="159"/>
      <c r="I19" s="159"/>
      <c r="J19" s="159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64"/>
      <c r="BO19" s="165"/>
      <c r="BP19" s="165"/>
      <c r="BQ19" s="165"/>
      <c r="BR19" s="165"/>
      <c r="BS19" s="165"/>
      <c r="BT19" s="165"/>
      <c r="BU19" s="165"/>
      <c r="BV19" s="165"/>
      <c r="BW19" s="165"/>
      <c r="BX19" s="165"/>
      <c r="BY19" s="166"/>
      <c r="BZ19" s="164"/>
      <c r="CA19" s="165"/>
      <c r="CB19" s="165"/>
      <c r="CC19" s="165"/>
      <c r="CD19" s="165"/>
      <c r="CE19" s="165"/>
      <c r="CF19" s="165"/>
      <c r="CG19" s="165"/>
      <c r="CH19" s="166"/>
      <c r="CI19" s="168"/>
      <c r="CJ19" s="169"/>
      <c r="CK19" s="169"/>
      <c r="CL19" s="169"/>
      <c r="CM19" s="169"/>
      <c r="CN19" s="169"/>
      <c r="CO19" s="169"/>
      <c r="CP19" s="170"/>
      <c r="CQ19" s="164"/>
      <c r="CR19" s="165"/>
      <c r="CS19" s="165"/>
      <c r="CT19" s="165"/>
      <c r="CU19" s="165"/>
      <c r="CV19" s="165"/>
      <c r="CW19" s="165"/>
      <c r="CX19" s="165"/>
      <c r="CY19" s="165"/>
      <c r="CZ19" s="165"/>
      <c r="DA19" s="165"/>
      <c r="DB19" s="165"/>
      <c r="DC19" s="166"/>
      <c r="DD19" s="164"/>
      <c r="DE19" s="165"/>
      <c r="DF19" s="165"/>
      <c r="DG19" s="165"/>
      <c r="DH19" s="165"/>
      <c r="DI19" s="165"/>
      <c r="DJ19" s="165"/>
      <c r="DK19" s="165"/>
      <c r="DL19" s="165"/>
      <c r="DM19" s="165"/>
      <c r="DN19" s="165"/>
      <c r="DO19" s="165"/>
      <c r="DP19" s="166"/>
      <c r="DQ19" s="164"/>
      <c r="DR19" s="165"/>
      <c r="DS19" s="165"/>
      <c r="DT19" s="165"/>
      <c r="DU19" s="165"/>
      <c r="DV19" s="165"/>
      <c r="DW19" s="165"/>
      <c r="DX19" s="165"/>
      <c r="DY19" s="165"/>
      <c r="DZ19" s="166"/>
      <c r="EA19" s="164"/>
      <c r="EB19" s="165"/>
      <c r="EC19" s="165"/>
      <c r="ED19" s="165"/>
      <c r="EE19" s="165"/>
      <c r="EF19" s="165"/>
      <c r="EG19" s="165"/>
      <c r="EH19" s="165"/>
      <c r="EI19" s="165"/>
      <c r="EJ19" s="165"/>
      <c r="EK19" s="166"/>
      <c r="EL19" s="164"/>
      <c r="EM19" s="165"/>
      <c r="EN19" s="165"/>
      <c r="EO19" s="165"/>
      <c r="EP19" s="165"/>
      <c r="EQ19" s="165"/>
      <c r="ER19" s="165"/>
      <c r="ES19" s="165"/>
      <c r="ET19" s="165"/>
      <c r="EU19" s="165"/>
      <c r="EV19" s="165"/>
      <c r="EW19" s="166"/>
      <c r="EX19" s="164"/>
      <c r="EY19" s="165"/>
      <c r="EZ19" s="165"/>
      <c r="FA19" s="165"/>
      <c r="FB19" s="165"/>
      <c r="FC19" s="165"/>
      <c r="FD19" s="165"/>
      <c r="FE19" s="165"/>
      <c r="FF19" s="165"/>
      <c r="FG19" s="165"/>
    </row>
    <row r="20" spans="1:163" ht="12.75">
      <c r="A20" s="159"/>
      <c r="B20" s="159"/>
      <c r="C20" s="159"/>
      <c r="D20" s="159"/>
      <c r="E20" s="159"/>
      <c r="F20" s="159"/>
      <c r="G20" s="159"/>
      <c r="H20" s="159"/>
      <c r="I20" s="159"/>
      <c r="J20" s="159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81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5"/>
      <c r="BZ20" s="164"/>
      <c r="CA20" s="165"/>
      <c r="CB20" s="165"/>
      <c r="CC20" s="165"/>
      <c r="CD20" s="165"/>
      <c r="CE20" s="165"/>
      <c r="CF20" s="165"/>
      <c r="CG20" s="165"/>
      <c r="CH20" s="166"/>
      <c r="CI20" s="168"/>
      <c r="CJ20" s="169"/>
      <c r="CK20" s="169"/>
      <c r="CL20" s="169"/>
      <c r="CM20" s="169"/>
      <c r="CN20" s="169"/>
      <c r="CO20" s="169"/>
      <c r="CP20" s="170"/>
      <c r="CQ20" s="181"/>
      <c r="CR20" s="182"/>
      <c r="CS20" s="182"/>
      <c r="CT20" s="182"/>
      <c r="CU20" s="182"/>
      <c r="CV20" s="182"/>
      <c r="CW20" s="182"/>
      <c r="CX20" s="182"/>
      <c r="CY20" s="182"/>
      <c r="CZ20" s="182"/>
      <c r="DA20" s="182"/>
      <c r="DB20" s="182"/>
      <c r="DC20" s="185"/>
      <c r="DD20" s="181"/>
      <c r="DE20" s="182"/>
      <c r="DF20" s="182"/>
      <c r="DG20" s="182"/>
      <c r="DH20" s="182"/>
      <c r="DI20" s="182"/>
      <c r="DJ20" s="182"/>
      <c r="DK20" s="182"/>
      <c r="DL20" s="182"/>
      <c r="DM20" s="182"/>
      <c r="DN20" s="182"/>
      <c r="DO20" s="182"/>
      <c r="DP20" s="185"/>
      <c r="DQ20" s="181"/>
      <c r="DR20" s="182"/>
      <c r="DS20" s="182"/>
      <c r="DT20" s="182"/>
      <c r="DU20" s="182"/>
      <c r="DV20" s="182"/>
      <c r="DW20" s="182"/>
      <c r="DX20" s="182"/>
      <c r="DY20" s="182"/>
      <c r="DZ20" s="185"/>
      <c r="EA20" s="181"/>
      <c r="EB20" s="182"/>
      <c r="EC20" s="182"/>
      <c r="ED20" s="182"/>
      <c r="EE20" s="182"/>
      <c r="EF20" s="182"/>
      <c r="EG20" s="182"/>
      <c r="EH20" s="182"/>
      <c r="EI20" s="182"/>
      <c r="EJ20" s="182"/>
      <c r="EK20" s="185"/>
      <c r="EL20" s="181"/>
      <c r="EM20" s="182"/>
      <c r="EN20" s="182"/>
      <c r="EO20" s="182"/>
      <c r="EP20" s="182"/>
      <c r="EQ20" s="182"/>
      <c r="ER20" s="182"/>
      <c r="ES20" s="182"/>
      <c r="ET20" s="182"/>
      <c r="EU20" s="182"/>
      <c r="EV20" s="182"/>
      <c r="EW20" s="185"/>
      <c r="EX20" s="181"/>
      <c r="EY20" s="182"/>
      <c r="EZ20" s="182"/>
      <c r="FA20" s="182"/>
      <c r="FB20" s="182"/>
      <c r="FC20" s="182"/>
      <c r="FD20" s="182"/>
      <c r="FE20" s="182"/>
      <c r="FF20" s="182"/>
      <c r="FG20" s="182"/>
    </row>
    <row r="21" spans="1:163" ht="15.7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</row>
    <row r="22" spans="1:163" ht="15.75">
      <c r="A22" s="188" t="s">
        <v>182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88"/>
      <c r="BE22" s="188"/>
      <c r="BF22" s="188"/>
      <c r="BG22" s="188"/>
      <c r="BH22" s="188"/>
      <c r="BI22" s="188"/>
      <c r="BJ22" s="188"/>
      <c r="BK22" s="188"/>
      <c r="BL22" s="188"/>
      <c r="BM22" s="188"/>
      <c r="BN22" s="188"/>
      <c r="BO22" s="188"/>
      <c r="BP22" s="188"/>
      <c r="BQ22" s="188"/>
      <c r="BR22" s="188"/>
      <c r="BS22" s="188"/>
      <c r="BT22" s="188"/>
      <c r="BU22" s="188"/>
      <c r="BV22" s="188"/>
      <c r="BW22" s="188"/>
      <c r="BX22" s="188"/>
      <c r="BY22" s="188"/>
      <c r="BZ22" s="188"/>
      <c r="CA22" s="188"/>
      <c r="CB22" s="188"/>
      <c r="CC22" s="188"/>
      <c r="CD22" s="188"/>
      <c r="CE22" s="188"/>
      <c r="CF22" s="188"/>
      <c r="CG22" s="188"/>
      <c r="CH22" s="188"/>
      <c r="CI22" s="188"/>
      <c r="CJ22" s="188"/>
      <c r="CK22" s="188"/>
      <c r="CL22" s="188"/>
      <c r="CM22" s="188"/>
      <c r="CN22" s="188"/>
      <c r="CO22" s="188"/>
      <c r="CP22" s="188"/>
      <c r="CQ22" s="188"/>
      <c r="CR22" s="188"/>
      <c r="CS22" s="188"/>
      <c r="CT22" s="188"/>
      <c r="CU22" s="188"/>
      <c r="CV22" s="188"/>
      <c r="CW22" s="188"/>
      <c r="CX22" s="188"/>
      <c r="CY22" s="188"/>
      <c r="CZ22" s="188"/>
      <c r="DA22" s="188"/>
      <c r="DB22" s="188"/>
      <c r="DC22" s="188"/>
      <c r="DD22" s="188"/>
      <c r="DE22" s="188"/>
      <c r="DF22" s="188"/>
      <c r="DG22" s="188"/>
      <c r="DH22" s="188"/>
      <c r="DI22" s="188"/>
      <c r="DJ22" s="188"/>
      <c r="DK22" s="188"/>
      <c r="DL22" s="188"/>
      <c r="DM22" s="188"/>
      <c r="DN22" s="188"/>
      <c r="DO22" s="188"/>
      <c r="DP22" s="188"/>
      <c r="DQ22" s="188"/>
      <c r="DR22" s="188"/>
      <c r="DS22" s="188"/>
      <c r="DT22" s="188"/>
      <c r="DU22" s="188"/>
      <c r="DV22" s="188"/>
      <c r="DW22" s="188"/>
      <c r="DX22" s="188"/>
      <c r="DY22" s="188"/>
      <c r="DZ22" s="188"/>
      <c r="EA22" s="188"/>
      <c r="EB22" s="188"/>
      <c r="EC22" s="188"/>
      <c r="ED22" s="188"/>
      <c r="EE22" s="188"/>
      <c r="EF22" s="188"/>
      <c r="EG22" s="188"/>
      <c r="EH22" s="188"/>
      <c r="EI22" s="188"/>
      <c r="EJ22" s="188"/>
      <c r="EK22" s="188"/>
      <c r="EL22" s="188"/>
      <c r="EM22" s="188"/>
      <c r="EN22" s="188"/>
      <c r="EO22" s="188"/>
      <c r="EP22" s="188"/>
      <c r="EQ22" s="188"/>
      <c r="ER22" s="188"/>
      <c r="ES22" s="188"/>
      <c r="ET22" s="188"/>
      <c r="EU22" s="188"/>
      <c r="EV22" s="188"/>
      <c r="EW22" s="188"/>
      <c r="EX22" s="188"/>
      <c r="EY22" s="188"/>
      <c r="EZ22" s="188"/>
      <c r="FA22" s="188"/>
      <c r="FB22" s="188"/>
      <c r="FC22" s="188"/>
      <c r="FD22" s="188"/>
      <c r="FE22" s="188"/>
      <c r="FF22" s="188"/>
      <c r="FG22" s="188"/>
    </row>
    <row r="23" spans="1:163" ht="15.7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</row>
    <row r="24" spans="1:163" ht="12.75">
      <c r="A24" s="178" t="s">
        <v>167</v>
      </c>
      <c r="B24" s="178"/>
      <c r="C24" s="178"/>
      <c r="D24" s="178"/>
      <c r="E24" s="178"/>
      <c r="F24" s="178"/>
      <c r="G24" s="178"/>
      <c r="H24" s="178"/>
      <c r="I24" s="178"/>
      <c r="J24" s="183"/>
      <c r="K24" s="177" t="s">
        <v>168</v>
      </c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83"/>
      <c r="AO24" s="177" t="s">
        <v>169</v>
      </c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83"/>
      <c r="BI24" s="164" t="s">
        <v>183</v>
      </c>
      <c r="BJ24" s="165"/>
      <c r="BK24" s="165"/>
      <c r="BL24" s="165"/>
      <c r="BM24" s="165"/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  <c r="BX24" s="165"/>
      <c r="BY24" s="165"/>
      <c r="BZ24" s="165"/>
      <c r="CA24" s="165"/>
      <c r="CB24" s="165"/>
      <c r="CC24" s="165"/>
      <c r="CD24" s="165"/>
      <c r="CE24" s="165"/>
      <c r="CF24" s="165"/>
      <c r="CG24" s="165"/>
      <c r="CH24" s="165"/>
      <c r="CI24" s="165"/>
      <c r="CJ24" s="165"/>
      <c r="CK24" s="165"/>
      <c r="CL24" s="165"/>
      <c r="CM24" s="165"/>
      <c r="CN24" s="165"/>
      <c r="CO24" s="165"/>
      <c r="CP24" s="165"/>
      <c r="CQ24" s="165"/>
      <c r="CR24" s="165"/>
      <c r="CS24" s="165"/>
      <c r="CT24" s="165"/>
      <c r="CU24" s="165"/>
      <c r="CV24" s="165"/>
      <c r="CW24" s="165"/>
      <c r="CX24" s="165"/>
      <c r="CY24" s="165"/>
      <c r="CZ24" s="165"/>
      <c r="DA24" s="165"/>
      <c r="DB24" s="165"/>
      <c r="DC24" s="165"/>
      <c r="DD24" s="165"/>
      <c r="DE24" s="165"/>
      <c r="DF24" s="165"/>
      <c r="DG24" s="165"/>
      <c r="DH24" s="165"/>
      <c r="DI24" s="165"/>
      <c r="DJ24" s="165"/>
      <c r="DK24" s="165"/>
      <c r="DL24" s="165"/>
      <c r="DM24" s="165"/>
      <c r="DN24" s="165"/>
      <c r="DO24" s="165"/>
      <c r="DP24" s="165"/>
      <c r="DQ24" s="165"/>
      <c r="DR24" s="165"/>
      <c r="DS24" s="165"/>
      <c r="DT24" s="165"/>
      <c r="DU24" s="165"/>
      <c r="DV24" s="165"/>
      <c r="DW24" s="165"/>
      <c r="DX24" s="165"/>
      <c r="DY24" s="165"/>
      <c r="DZ24" s="165"/>
      <c r="EA24" s="165"/>
      <c r="EB24" s="165"/>
      <c r="EC24" s="165"/>
      <c r="ED24" s="165"/>
      <c r="EE24" s="165"/>
      <c r="EF24" s="165"/>
      <c r="EG24" s="165"/>
      <c r="EH24" s="165"/>
      <c r="EI24" s="165"/>
      <c r="EJ24" s="165"/>
      <c r="EK24" s="165"/>
      <c r="EL24" s="165"/>
      <c r="EM24" s="165"/>
      <c r="EN24" s="165"/>
      <c r="EO24" s="165"/>
      <c r="EP24" s="165"/>
      <c r="EQ24" s="165"/>
      <c r="ER24" s="165"/>
      <c r="ES24" s="165"/>
      <c r="ET24" s="165"/>
      <c r="EU24" s="165"/>
      <c r="EV24" s="165"/>
      <c r="EW24" s="165"/>
      <c r="EX24" s="166"/>
      <c r="EY24" s="177" t="s">
        <v>37</v>
      </c>
      <c r="EZ24" s="178"/>
      <c r="FA24" s="178"/>
      <c r="FB24" s="178"/>
      <c r="FC24" s="178"/>
      <c r="FD24" s="178"/>
      <c r="FE24" s="178"/>
      <c r="FF24" s="178"/>
      <c r="FG24" s="178"/>
    </row>
    <row r="25" spans="1:163" ht="12.75">
      <c r="A25" s="180"/>
      <c r="B25" s="180"/>
      <c r="C25" s="180"/>
      <c r="D25" s="180"/>
      <c r="E25" s="180"/>
      <c r="F25" s="180"/>
      <c r="G25" s="180"/>
      <c r="H25" s="180"/>
      <c r="I25" s="180"/>
      <c r="J25" s="184"/>
      <c r="K25" s="179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4"/>
      <c r="AO25" s="179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4"/>
      <c r="BI25" s="177" t="s">
        <v>184</v>
      </c>
      <c r="BJ25" s="178"/>
      <c r="BK25" s="178"/>
      <c r="BL25" s="178"/>
      <c r="BM25" s="178"/>
      <c r="BN25" s="178"/>
      <c r="BO25" s="178"/>
      <c r="BP25" s="178"/>
      <c r="BQ25" s="183"/>
      <c r="BR25" s="177" t="s">
        <v>172</v>
      </c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83"/>
      <c r="CI25" s="164" t="s">
        <v>173</v>
      </c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CY25" s="165"/>
      <c r="CZ25" s="165"/>
      <c r="DA25" s="165"/>
      <c r="DB25" s="165"/>
      <c r="DC25" s="165"/>
      <c r="DD25" s="165"/>
      <c r="DE25" s="165"/>
      <c r="DF25" s="165"/>
      <c r="DG25" s="165"/>
      <c r="DH25" s="165"/>
      <c r="DI25" s="165"/>
      <c r="DJ25" s="165"/>
      <c r="DK25" s="165"/>
      <c r="DL25" s="165"/>
      <c r="DM25" s="165"/>
      <c r="DN25" s="165"/>
      <c r="DO25" s="165"/>
      <c r="DP25" s="165"/>
      <c r="DQ25" s="165"/>
      <c r="DR25" s="166"/>
      <c r="DS25" s="177" t="s">
        <v>174</v>
      </c>
      <c r="DT25" s="178"/>
      <c r="DU25" s="178"/>
      <c r="DV25" s="178"/>
      <c r="DW25" s="178"/>
      <c r="DX25" s="178"/>
      <c r="DY25" s="178"/>
      <c r="DZ25" s="178"/>
      <c r="EA25" s="178"/>
      <c r="EB25" s="178"/>
      <c r="EC25" s="183"/>
      <c r="ED25" s="177" t="s">
        <v>175</v>
      </c>
      <c r="EE25" s="178"/>
      <c r="EF25" s="178"/>
      <c r="EG25" s="178"/>
      <c r="EH25" s="178"/>
      <c r="EI25" s="178"/>
      <c r="EJ25" s="178"/>
      <c r="EK25" s="178"/>
      <c r="EL25" s="178"/>
      <c r="EM25" s="178"/>
      <c r="EN25" s="178"/>
      <c r="EO25" s="183"/>
      <c r="EP25" s="177" t="s">
        <v>151</v>
      </c>
      <c r="EQ25" s="178"/>
      <c r="ER25" s="178"/>
      <c r="ES25" s="178"/>
      <c r="ET25" s="178"/>
      <c r="EU25" s="178"/>
      <c r="EV25" s="178"/>
      <c r="EW25" s="178"/>
      <c r="EX25" s="178"/>
      <c r="EY25" s="179"/>
      <c r="EZ25" s="180"/>
      <c r="FA25" s="180"/>
      <c r="FB25" s="180"/>
      <c r="FC25" s="180"/>
      <c r="FD25" s="180"/>
      <c r="FE25" s="180"/>
      <c r="FF25" s="180"/>
      <c r="FG25" s="180"/>
    </row>
    <row r="26" spans="1:163" ht="12.75" customHeight="1">
      <c r="A26" s="180"/>
      <c r="B26" s="180"/>
      <c r="C26" s="180"/>
      <c r="D26" s="180"/>
      <c r="E26" s="180"/>
      <c r="F26" s="180"/>
      <c r="G26" s="180"/>
      <c r="H26" s="180"/>
      <c r="I26" s="180"/>
      <c r="J26" s="184"/>
      <c r="K26" s="181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5"/>
      <c r="AO26" s="181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185"/>
      <c r="BI26" s="179"/>
      <c r="BJ26" s="180"/>
      <c r="BK26" s="180"/>
      <c r="BL26" s="180"/>
      <c r="BM26" s="180"/>
      <c r="BN26" s="180"/>
      <c r="BO26" s="180"/>
      <c r="BP26" s="180"/>
      <c r="BQ26" s="184"/>
      <c r="BR26" s="177" t="s">
        <v>176</v>
      </c>
      <c r="BS26" s="178"/>
      <c r="BT26" s="178"/>
      <c r="BU26" s="178"/>
      <c r="BV26" s="178"/>
      <c r="BW26" s="178"/>
      <c r="BX26" s="178"/>
      <c r="BY26" s="178"/>
      <c r="BZ26" s="183"/>
      <c r="CA26" s="177" t="s">
        <v>177</v>
      </c>
      <c r="CB26" s="178"/>
      <c r="CC26" s="178"/>
      <c r="CD26" s="178"/>
      <c r="CE26" s="178"/>
      <c r="CF26" s="178"/>
      <c r="CG26" s="178"/>
      <c r="CH26" s="183"/>
      <c r="CI26" s="177" t="s">
        <v>192</v>
      </c>
      <c r="CJ26" s="178"/>
      <c r="CK26" s="178"/>
      <c r="CL26" s="178"/>
      <c r="CM26" s="178"/>
      <c r="CN26" s="178"/>
      <c r="CO26" s="178"/>
      <c r="CP26" s="178"/>
      <c r="CQ26" s="178"/>
      <c r="CR26" s="178"/>
      <c r="CS26" s="178"/>
      <c r="CT26" s="178"/>
      <c r="CU26" s="183"/>
      <c r="CV26" s="177" t="s">
        <v>195</v>
      </c>
      <c r="CW26" s="178"/>
      <c r="CX26" s="178"/>
      <c r="CY26" s="178"/>
      <c r="CZ26" s="178"/>
      <c r="DA26" s="178"/>
      <c r="DB26" s="178"/>
      <c r="DC26" s="178"/>
      <c r="DD26" s="178"/>
      <c r="DE26" s="178"/>
      <c r="DF26" s="178"/>
      <c r="DG26" s="178"/>
      <c r="DH26" s="183"/>
      <c r="DI26" s="177" t="s">
        <v>185</v>
      </c>
      <c r="DJ26" s="178"/>
      <c r="DK26" s="178"/>
      <c r="DL26" s="178"/>
      <c r="DM26" s="178"/>
      <c r="DN26" s="178"/>
      <c r="DO26" s="178"/>
      <c r="DP26" s="178"/>
      <c r="DQ26" s="178"/>
      <c r="DR26" s="183"/>
      <c r="DS26" s="179"/>
      <c r="DT26" s="180"/>
      <c r="DU26" s="180"/>
      <c r="DV26" s="180"/>
      <c r="DW26" s="180"/>
      <c r="DX26" s="180"/>
      <c r="DY26" s="180"/>
      <c r="DZ26" s="180"/>
      <c r="EA26" s="180"/>
      <c r="EB26" s="180"/>
      <c r="EC26" s="184"/>
      <c r="ED26" s="179"/>
      <c r="EE26" s="180"/>
      <c r="EF26" s="180"/>
      <c r="EG26" s="180"/>
      <c r="EH26" s="180"/>
      <c r="EI26" s="180"/>
      <c r="EJ26" s="180"/>
      <c r="EK26" s="180"/>
      <c r="EL26" s="180"/>
      <c r="EM26" s="180"/>
      <c r="EN26" s="180"/>
      <c r="EO26" s="184"/>
      <c r="EP26" s="179"/>
      <c r="EQ26" s="180"/>
      <c r="ER26" s="180"/>
      <c r="ES26" s="180"/>
      <c r="ET26" s="180"/>
      <c r="EU26" s="180"/>
      <c r="EV26" s="180"/>
      <c r="EW26" s="180"/>
      <c r="EX26" s="180"/>
      <c r="EY26" s="179"/>
      <c r="EZ26" s="180"/>
      <c r="FA26" s="180"/>
      <c r="FB26" s="180"/>
      <c r="FC26" s="180"/>
      <c r="FD26" s="180"/>
      <c r="FE26" s="180"/>
      <c r="FF26" s="180"/>
      <c r="FG26" s="180"/>
    </row>
    <row r="27" spans="1:163" ht="12.75">
      <c r="A27" s="180"/>
      <c r="B27" s="180"/>
      <c r="C27" s="180"/>
      <c r="D27" s="180"/>
      <c r="E27" s="180"/>
      <c r="F27" s="180"/>
      <c r="G27" s="180"/>
      <c r="H27" s="180"/>
      <c r="I27" s="180"/>
      <c r="J27" s="184"/>
      <c r="K27" s="63"/>
      <c r="L27" s="165"/>
      <c r="M27" s="165"/>
      <c r="N27" s="165"/>
      <c r="O27" s="165"/>
      <c r="P27" s="165"/>
      <c r="Q27" s="165"/>
      <c r="R27" s="165"/>
      <c r="S27" s="165"/>
      <c r="T27" s="62"/>
      <c r="U27" s="63"/>
      <c r="V27" s="165"/>
      <c r="W27" s="165"/>
      <c r="X27" s="165"/>
      <c r="Y27" s="165"/>
      <c r="Z27" s="165"/>
      <c r="AA27" s="165"/>
      <c r="AB27" s="165"/>
      <c r="AC27" s="165"/>
      <c r="AD27" s="62"/>
      <c r="AE27" s="63"/>
      <c r="AF27" s="165"/>
      <c r="AG27" s="165"/>
      <c r="AH27" s="165"/>
      <c r="AI27" s="165"/>
      <c r="AJ27" s="165"/>
      <c r="AK27" s="165"/>
      <c r="AL27" s="165"/>
      <c r="AM27" s="165"/>
      <c r="AN27" s="62"/>
      <c r="AO27" s="63"/>
      <c r="AP27" s="165"/>
      <c r="AQ27" s="165"/>
      <c r="AR27" s="165"/>
      <c r="AS27" s="165"/>
      <c r="AT27" s="165"/>
      <c r="AU27" s="165"/>
      <c r="AV27" s="165"/>
      <c r="AW27" s="165"/>
      <c r="AX27" s="62"/>
      <c r="AY27" s="63"/>
      <c r="AZ27" s="165"/>
      <c r="BA27" s="165"/>
      <c r="BB27" s="165"/>
      <c r="BC27" s="165"/>
      <c r="BD27" s="165"/>
      <c r="BE27" s="165"/>
      <c r="BF27" s="165"/>
      <c r="BG27" s="165"/>
      <c r="BH27" s="62"/>
      <c r="BI27" s="179"/>
      <c r="BJ27" s="180"/>
      <c r="BK27" s="180"/>
      <c r="BL27" s="180"/>
      <c r="BM27" s="180"/>
      <c r="BN27" s="180"/>
      <c r="BO27" s="180"/>
      <c r="BP27" s="180"/>
      <c r="BQ27" s="184"/>
      <c r="BR27" s="179"/>
      <c r="BS27" s="180"/>
      <c r="BT27" s="180"/>
      <c r="BU27" s="180"/>
      <c r="BV27" s="180"/>
      <c r="BW27" s="180"/>
      <c r="BX27" s="180"/>
      <c r="BY27" s="180"/>
      <c r="BZ27" s="184"/>
      <c r="CA27" s="179"/>
      <c r="CB27" s="180"/>
      <c r="CC27" s="180"/>
      <c r="CD27" s="180"/>
      <c r="CE27" s="180"/>
      <c r="CF27" s="180"/>
      <c r="CG27" s="180"/>
      <c r="CH27" s="184"/>
      <c r="CI27" s="179"/>
      <c r="CJ27" s="180"/>
      <c r="CK27" s="180"/>
      <c r="CL27" s="180"/>
      <c r="CM27" s="180"/>
      <c r="CN27" s="180"/>
      <c r="CO27" s="180"/>
      <c r="CP27" s="180"/>
      <c r="CQ27" s="180"/>
      <c r="CR27" s="180"/>
      <c r="CS27" s="180"/>
      <c r="CT27" s="180"/>
      <c r="CU27" s="184"/>
      <c r="CV27" s="179"/>
      <c r="CW27" s="180"/>
      <c r="CX27" s="180"/>
      <c r="CY27" s="180"/>
      <c r="CZ27" s="180"/>
      <c r="DA27" s="180"/>
      <c r="DB27" s="180"/>
      <c r="DC27" s="180"/>
      <c r="DD27" s="180"/>
      <c r="DE27" s="180"/>
      <c r="DF27" s="180"/>
      <c r="DG27" s="180"/>
      <c r="DH27" s="184"/>
      <c r="DI27" s="179"/>
      <c r="DJ27" s="180"/>
      <c r="DK27" s="180"/>
      <c r="DL27" s="180"/>
      <c r="DM27" s="180"/>
      <c r="DN27" s="180"/>
      <c r="DO27" s="180"/>
      <c r="DP27" s="180"/>
      <c r="DQ27" s="180"/>
      <c r="DR27" s="184"/>
      <c r="DS27" s="179"/>
      <c r="DT27" s="180"/>
      <c r="DU27" s="180"/>
      <c r="DV27" s="180"/>
      <c r="DW27" s="180"/>
      <c r="DX27" s="180"/>
      <c r="DY27" s="180"/>
      <c r="DZ27" s="180"/>
      <c r="EA27" s="180"/>
      <c r="EB27" s="180"/>
      <c r="EC27" s="184"/>
      <c r="ED27" s="179"/>
      <c r="EE27" s="180"/>
      <c r="EF27" s="180"/>
      <c r="EG27" s="180"/>
      <c r="EH27" s="180"/>
      <c r="EI27" s="180"/>
      <c r="EJ27" s="180"/>
      <c r="EK27" s="180"/>
      <c r="EL27" s="180"/>
      <c r="EM27" s="180"/>
      <c r="EN27" s="180"/>
      <c r="EO27" s="184"/>
      <c r="EP27" s="179"/>
      <c r="EQ27" s="180"/>
      <c r="ER27" s="180"/>
      <c r="ES27" s="180"/>
      <c r="ET27" s="180"/>
      <c r="EU27" s="180"/>
      <c r="EV27" s="180"/>
      <c r="EW27" s="180"/>
      <c r="EX27" s="180"/>
      <c r="EY27" s="179"/>
      <c r="EZ27" s="180"/>
      <c r="FA27" s="180"/>
      <c r="FB27" s="180"/>
      <c r="FC27" s="180"/>
      <c r="FD27" s="180"/>
      <c r="FE27" s="180"/>
      <c r="FF27" s="180"/>
      <c r="FG27" s="180"/>
    </row>
    <row r="28" spans="1:163" ht="12.75">
      <c r="A28" s="182"/>
      <c r="B28" s="182"/>
      <c r="C28" s="182"/>
      <c r="D28" s="182"/>
      <c r="E28" s="182"/>
      <c r="F28" s="182"/>
      <c r="G28" s="182"/>
      <c r="H28" s="182"/>
      <c r="I28" s="182"/>
      <c r="J28" s="185"/>
      <c r="K28" s="181" t="s">
        <v>178</v>
      </c>
      <c r="L28" s="182"/>
      <c r="M28" s="182"/>
      <c r="N28" s="182"/>
      <c r="O28" s="182"/>
      <c r="P28" s="182"/>
      <c r="Q28" s="182"/>
      <c r="R28" s="182"/>
      <c r="S28" s="182"/>
      <c r="T28" s="185"/>
      <c r="U28" s="181" t="s">
        <v>178</v>
      </c>
      <c r="V28" s="182"/>
      <c r="W28" s="182"/>
      <c r="X28" s="182"/>
      <c r="Y28" s="182"/>
      <c r="Z28" s="182"/>
      <c r="AA28" s="182"/>
      <c r="AB28" s="182"/>
      <c r="AC28" s="182"/>
      <c r="AD28" s="185"/>
      <c r="AE28" s="181" t="s">
        <v>178</v>
      </c>
      <c r="AF28" s="182"/>
      <c r="AG28" s="182"/>
      <c r="AH28" s="182"/>
      <c r="AI28" s="182"/>
      <c r="AJ28" s="182"/>
      <c r="AK28" s="182"/>
      <c r="AL28" s="182"/>
      <c r="AM28" s="182"/>
      <c r="AN28" s="185"/>
      <c r="AO28" s="181" t="s">
        <v>178</v>
      </c>
      <c r="AP28" s="182"/>
      <c r="AQ28" s="182"/>
      <c r="AR28" s="182"/>
      <c r="AS28" s="182"/>
      <c r="AT28" s="182"/>
      <c r="AU28" s="182"/>
      <c r="AV28" s="182"/>
      <c r="AW28" s="182"/>
      <c r="AX28" s="185"/>
      <c r="AY28" s="181" t="s">
        <v>178</v>
      </c>
      <c r="AZ28" s="182"/>
      <c r="BA28" s="182"/>
      <c r="BB28" s="182"/>
      <c r="BC28" s="182"/>
      <c r="BD28" s="182"/>
      <c r="BE28" s="182"/>
      <c r="BF28" s="182"/>
      <c r="BG28" s="182"/>
      <c r="BH28" s="185"/>
      <c r="BI28" s="181"/>
      <c r="BJ28" s="182"/>
      <c r="BK28" s="182"/>
      <c r="BL28" s="182"/>
      <c r="BM28" s="182"/>
      <c r="BN28" s="182"/>
      <c r="BO28" s="182"/>
      <c r="BP28" s="182"/>
      <c r="BQ28" s="185"/>
      <c r="BR28" s="181"/>
      <c r="BS28" s="182"/>
      <c r="BT28" s="182"/>
      <c r="BU28" s="182"/>
      <c r="BV28" s="182"/>
      <c r="BW28" s="182"/>
      <c r="BX28" s="182"/>
      <c r="BY28" s="182"/>
      <c r="BZ28" s="185"/>
      <c r="CA28" s="181"/>
      <c r="CB28" s="182"/>
      <c r="CC28" s="182"/>
      <c r="CD28" s="182"/>
      <c r="CE28" s="182"/>
      <c r="CF28" s="182"/>
      <c r="CG28" s="182"/>
      <c r="CH28" s="185"/>
      <c r="CI28" s="181"/>
      <c r="CJ28" s="182"/>
      <c r="CK28" s="182"/>
      <c r="CL28" s="182"/>
      <c r="CM28" s="182"/>
      <c r="CN28" s="182"/>
      <c r="CO28" s="182"/>
      <c r="CP28" s="182"/>
      <c r="CQ28" s="182"/>
      <c r="CR28" s="182"/>
      <c r="CS28" s="182"/>
      <c r="CT28" s="182"/>
      <c r="CU28" s="185"/>
      <c r="CV28" s="181"/>
      <c r="CW28" s="182"/>
      <c r="CX28" s="182"/>
      <c r="CY28" s="182"/>
      <c r="CZ28" s="182"/>
      <c r="DA28" s="182"/>
      <c r="DB28" s="182"/>
      <c r="DC28" s="182"/>
      <c r="DD28" s="182"/>
      <c r="DE28" s="182"/>
      <c r="DF28" s="182"/>
      <c r="DG28" s="182"/>
      <c r="DH28" s="185"/>
      <c r="DI28" s="181"/>
      <c r="DJ28" s="182"/>
      <c r="DK28" s="182"/>
      <c r="DL28" s="182"/>
      <c r="DM28" s="182"/>
      <c r="DN28" s="182"/>
      <c r="DO28" s="182"/>
      <c r="DP28" s="182"/>
      <c r="DQ28" s="182"/>
      <c r="DR28" s="185"/>
      <c r="DS28" s="181"/>
      <c r="DT28" s="182"/>
      <c r="DU28" s="182"/>
      <c r="DV28" s="182"/>
      <c r="DW28" s="182"/>
      <c r="DX28" s="182"/>
      <c r="DY28" s="182"/>
      <c r="DZ28" s="182"/>
      <c r="EA28" s="182"/>
      <c r="EB28" s="182"/>
      <c r="EC28" s="185"/>
      <c r="ED28" s="181"/>
      <c r="EE28" s="182"/>
      <c r="EF28" s="182"/>
      <c r="EG28" s="182"/>
      <c r="EH28" s="182"/>
      <c r="EI28" s="182"/>
      <c r="EJ28" s="182"/>
      <c r="EK28" s="182"/>
      <c r="EL28" s="182"/>
      <c r="EM28" s="182"/>
      <c r="EN28" s="182"/>
      <c r="EO28" s="185"/>
      <c r="EP28" s="181"/>
      <c r="EQ28" s="182"/>
      <c r="ER28" s="182"/>
      <c r="ES28" s="182"/>
      <c r="ET28" s="182"/>
      <c r="EU28" s="182"/>
      <c r="EV28" s="182"/>
      <c r="EW28" s="182"/>
      <c r="EX28" s="182"/>
      <c r="EY28" s="181"/>
      <c r="EZ28" s="182"/>
      <c r="FA28" s="182"/>
      <c r="FB28" s="182"/>
      <c r="FC28" s="182"/>
      <c r="FD28" s="182"/>
      <c r="FE28" s="182"/>
      <c r="FF28" s="182"/>
      <c r="FG28" s="182"/>
    </row>
    <row r="29" spans="1:163" ht="12.75">
      <c r="A29" s="167">
        <v>1</v>
      </c>
      <c r="B29" s="167"/>
      <c r="C29" s="167"/>
      <c r="D29" s="167"/>
      <c r="E29" s="167"/>
      <c r="F29" s="167"/>
      <c r="G29" s="167"/>
      <c r="H29" s="167"/>
      <c r="I29" s="167"/>
      <c r="J29" s="187"/>
      <c r="K29" s="186">
        <v>2</v>
      </c>
      <c r="L29" s="167"/>
      <c r="M29" s="167"/>
      <c r="N29" s="167"/>
      <c r="O29" s="167"/>
      <c r="P29" s="167"/>
      <c r="Q29" s="167"/>
      <c r="R29" s="167"/>
      <c r="S29" s="167"/>
      <c r="T29" s="187"/>
      <c r="U29" s="186">
        <v>3</v>
      </c>
      <c r="V29" s="167"/>
      <c r="W29" s="167"/>
      <c r="X29" s="167"/>
      <c r="Y29" s="167"/>
      <c r="Z29" s="167"/>
      <c r="AA29" s="167"/>
      <c r="AB29" s="167"/>
      <c r="AC29" s="167"/>
      <c r="AD29" s="187"/>
      <c r="AE29" s="186">
        <v>4</v>
      </c>
      <c r="AF29" s="167"/>
      <c r="AG29" s="167"/>
      <c r="AH29" s="167"/>
      <c r="AI29" s="167"/>
      <c r="AJ29" s="167"/>
      <c r="AK29" s="167"/>
      <c r="AL29" s="167"/>
      <c r="AM29" s="167"/>
      <c r="AN29" s="187"/>
      <c r="AO29" s="186">
        <v>5</v>
      </c>
      <c r="AP29" s="167"/>
      <c r="AQ29" s="167"/>
      <c r="AR29" s="167"/>
      <c r="AS29" s="167"/>
      <c r="AT29" s="167"/>
      <c r="AU29" s="167"/>
      <c r="AV29" s="167"/>
      <c r="AW29" s="167"/>
      <c r="AX29" s="187"/>
      <c r="AY29" s="186">
        <v>6</v>
      </c>
      <c r="AZ29" s="167"/>
      <c r="BA29" s="167"/>
      <c r="BB29" s="167"/>
      <c r="BC29" s="167"/>
      <c r="BD29" s="167"/>
      <c r="BE29" s="167"/>
      <c r="BF29" s="167"/>
      <c r="BG29" s="167"/>
      <c r="BH29" s="187"/>
      <c r="BI29" s="186">
        <v>7</v>
      </c>
      <c r="BJ29" s="167"/>
      <c r="BK29" s="167"/>
      <c r="BL29" s="167"/>
      <c r="BM29" s="167"/>
      <c r="BN29" s="167"/>
      <c r="BO29" s="167"/>
      <c r="BP29" s="167"/>
      <c r="BQ29" s="187"/>
      <c r="BR29" s="186">
        <v>8</v>
      </c>
      <c r="BS29" s="167"/>
      <c r="BT29" s="167"/>
      <c r="BU29" s="167"/>
      <c r="BV29" s="167"/>
      <c r="BW29" s="167"/>
      <c r="BX29" s="167"/>
      <c r="BY29" s="167"/>
      <c r="BZ29" s="187"/>
      <c r="CA29" s="186">
        <v>9</v>
      </c>
      <c r="CB29" s="167"/>
      <c r="CC29" s="167"/>
      <c r="CD29" s="167"/>
      <c r="CE29" s="167"/>
      <c r="CF29" s="167"/>
      <c r="CG29" s="167"/>
      <c r="CH29" s="187"/>
      <c r="CI29" s="186">
        <v>10</v>
      </c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87"/>
      <c r="CV29" s="186">
        <v>11</v>
      </c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87"/>
      <c r="DI29" s="186">
        <v>12</v>
      </c>
      <c r="DJ29" s="167"/>
      <c r="DK29" s="167"/>
      <c r="DL29" s="167"/>
      <c r="DM29" s="167"/>
      <c r="DN29" s="167"/>
      <c r="DO29" s="167"/>
      <c r="DP29" s="167"/>
      <c r="DQ29" s="167"/>
      <c r="DR29" s="187"/>
      <c r="DS29" s="186">
        <v>13</v>
      </c>
      <c r="DT29" s="167"/>
      <c r="DU29" s="167"/>
      <c r="DV29" s="167"/>
      <c r="DW29" s="167"/>
      <c r="DX29" s="167"/>
      <c r="DY29" s="167"/>
      <c r="DZ29" s="167"/>
      <c r="EA29" s="167"/>
      <c r="EB29" s="167"/>
      <c r="EC29" s="187"/>
      <c r="ED29" s="186">
        <v>14</v>
      </c>
      <c r="EE29" s="167"/>
      <c r="EF29" s="167"/>
      <c r="EG29" s="167"/>
      <c r="EH29" s="167"/>
      <c r="EI29" s="167"/>
      <c r="EJ29" s="167"/>
      <c r="EK29" s="167"/>
      <c r="EL29" s="167"/>
      <c r="EM29" s="167"/>
      <c r="EN29" s="167"/>
      <c r="EO29" s="187"/>
      <c r="EP29" s="186">
        <v>15</v>
      </c>
      <c r="EQ29" s="167"/>
      <c r="ER29" s="167"/>
      <c r="ES29" s="167"/>
      <c r="ET29" s="167"/>
      <c r="EU29" s="167"/>
      <c r="EV29" s="167"/>
      <c r="EW29" s="167"/>
      <c r="EX29" s="167"/>
      <c r="EY29" s="186">
        <v>16</v>
      </c>
      <c r="EZ29" s="167"/>
      <c r="FA29" s="167"/>
      <c r="FB29" s="167"/>
      <c r="FC29" s="167"/>
      <c r="FD29" s="167"/>
      <c r="FE29" s="167"/>
      <c r="FF29" s="167"/>
      <c r="FG29" s="167"/>
    </row>
    <row r="30" spans="1:163" ht="12.75">
      <c r="A30" s="64"/>
      <c r="B30" s="245" t="s">
        <v>253</v>
      </c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5"/>
      <c r="AO30" s="245"/>
      <c r="AP30" s="245"/>
      <c r="AQ30" s="245"/>
      <c r="AR30" s="245"/>
      <c r="AS30" s="245"/>
      <c r="AT30" s="245"/>
      <c r="AU30" s="245"/>
      <c r="AV30" s="245"/>
      <c r="AW30" s="245"/>
      <c r="AX30" s="245"/>
      <c r="AY30" s="245"/>
      <c r="AZ30" s="245"/>
      <c r="BA30" s="245"/>
      <c r="BB30" s="245"/>
      <c r="BC30" s="245"/>
      <c r="BD30" s="245"/>
      <c r="BE30" s="245"/>
      <c r="BF30" s="245"/>
      <c r="BG30" s="245"/>
      <c r="BH30" s="245"/>
      <c r="BI30" s="245"/>
      <c r="BJ30" s="245"/>
      <c r="BK30" s="245"/>
      <c r="BL30" s="245"/>
      <c r="BM30" s="245"/>
      <c r="BN30" s="245"/>
      <c r="BO30" s="245"/>
      <c r="BP30" s="245"/>
      <c r="BQ30" s="245"/>
      <c r="BR30" s="245"/>
      <c r="BS30" s="245"/>
      <c r="BT30" s="245"/>
      <c r="BU30" s="245"/>
      <c r="BV30" s="245"/>
      <c r="BW30" s="245"/>
      <c r="BX30" s="245"/>
      <c r="BY30" s="245"/>
      <c r="BZ30" s="245"/>
      <c r="CA30" s="245"/>
      <c r="CB30" s="245"/>
      <c r="CC30" s="245"/>
      <c r="CD30" s="245"/>
      <c r="CE30" s="245"/>
      <c r="CF30" s="245"/>
      <c r="CG30" s="245"/>
      <c r="CH30" s="245"/>
      <c r="CI30" s="245"/>
      <c r="CJ30" s="245"/>
      <c r="CK30" s="245"/>
      <c r="CL30" s="245"/>
      <c r="CM30" s="245"/>
      <c r="CN30" s="245"/>
      <c r="CO30" s="245"/>
      <c r="CP30" s="245"/>
      <c r="CQ30" s="245"/>
      <c r="CR30" s="245"/>
      <c r="CS30" s="245"/>
      <c r="CT30" s="245"/>
      <c r="CU30" s="245"/>
      <c r="CV30" s="245"/>
      <c r="CW30" s="245"/>
      <c r="CX30" s="245"/>
      <c r="CY30" s="245"/>
      <c r="CZ30" s="245"/>
      <c r="DA30" s="245"/>
      <c r="DB30" s="245"/>
      <c r="DC30" s="245"/>
      <c r="DD30" s="245"/>
      <c r="DE30" s="245"/>
      <c r="DF30" s="245"/>
      <c r="DG30" s="245"/>
      <c r="DH30" s="245"/>
      <c r="DI30" s="245"/>
      <c r="DJ30" s="245"/>
      <c r="DK30" s="245"/>
      <c r="DL30" s="245"/>
      <c r="DM30" s="245"/>
      <c r="DN30" s="245"/>
      <c r="DO30" s="245"/>
      <c r="DP30" s="245"/>
      <c r="DQ30" s="245"/>
      <c r="DR30" s="245"/>
      <c r="DS30" s="245"/>
      <c r="DT30" s="245"/>
      <c r="DU30" s="245"/>
      <c r="DV30" s="245"/>
      <c r="DW30" s="245"/>
      <c r="DX30" s="245"/>
      <c r="DY30" s="245"/>
      <c r="DZ30" s="245"/>
      <c r="EA30" s="245"/>
      <c r="EB30" s="245"/>
      <c r="EC30" s="245"/>
      <c r="ED30" s="245"/>
      <c r="EE30" s="245"/>
      <c r="EF30" s="245"/>
      <c r="EG30" s="245"/>
      <c r="EH30" s="245"/>
      <c r="EI30" s="245"/>
      <c r="EJ30" s="245"/>
      <c r="EK30" s="245"/>
      <c r="EL30" s="245"/>
      <c r="EM30" s="245"/>
      <c r="EN30" s="245"/>
      <c r="EO30" s="245"/>
      <c r="EP30" s="245"/>
      <c r="EQ30" s="245"/>
      <c r="ER30" s="245"/>
      <c r="ES30" s="245"/>
      <c r="ET30" s="245"/>
      <c r="EU30" s="245"/>
      <c r="EV30" s="245"/>
      <c r="EW30" s="245"/>
      <c r="EX30" s="245"/>
      <c r="EY30" s="245"/>
      <c r="EZ30" s="245"/>
      <c r="FA30" s="245"/>
      <c r="FB30" s="245"/>
      <c r="FC30" s="64"/>
      <c r="FD30" s="64"/>
      <c r="FE30" s="64"/>
      <c r="FF30" s="64"/>
      <c r="FG30" s="64"/>
    </row>
    <row r="31" spans="1:163" ht="28.5" customHeight="1">
      <c r="A31" s="243" t="s">
        <v>199</v>
      </c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3"/>
      <c r="AU31" s="243"/>
      <c r="AV31" s="243"/>
      <c r="AW31" s="243"/>
      <c r="AX31" s="243"/>
      <c r="AY31" s="243"/>
      <c r="AZ31" s="243"/>
      <c r="BA31" s="243"/>
      <c r="BB31" s="243"/>
      <c r="BC31" s="243"/>
      <c r="BD31" s="243"/>
      <c r="BE31" s="243"/>
      <c r="BF31" s="243"/>
      <c r="BG31" s="243"/>
      <c r="BH31" s="244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9"/>
      <c r="CB31" s="159"/>
      <c r="CC31" s="159"/>
      <c r="CD31" s="159"/>
      <c r="CE31" s="159"/>
      <c r="CF31" s="159"/>
      <c r="CG31" s="159"/>
      <c r="CH31" s="159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8"/>
      <c r="DI31" s="163"/>
      <c r="DJ31" s="163"/>
      <c r="DK31" s="163"/>
      <c r="DL31" s="163"/>
      <c r="DM31" s="163"/>
      <c r="DN31" s="163"/>
      <c r="DO31" s="163"/>
      <c r="DP31" s="163"/>
      <c r="DQ31" s="163"/>
      <c r="DR31" s="163"/>
      <c r="DS31" s="174"/>
      <c r="DT31" s="174"/>
      <c r="DU31" s="174"/>
      <c r="DV31" s="174"/>
      <c r="DW31" s="174"/>
      <c r="DX31" s="174"/>
      <c r="DY31" s="174"/>
      <c r="DZ31" s="174"/>
      <c r="EA31" s="174"/>
      <c r="EB31" s="174"/>
      <c r="EC31" s="174"/>
      <c r="ED31" s="158"/>
      <c r="EE31" s="158"/>
      <c r="EF31" s="158"/>
      <c r="EG31" s="158"/>
      <c r="EH31" s="158"/>
      <c r="EI31" s="158"/>
      <c r="EJ31" s="158"/>
      <c r="EK31" s="158"/>
      <c r="EL31" s="158"/>
      <c r="EM31" s="158"/>
      <c r="EN31" s="158"/>
      <c r="EO31" s="158"/>
      <c r="EP31" s="158"/>
      <c r="EQ31" s="158"/>
      <c r="ER31" s="158"/>
      <c r="ES31" s="158"/>
      <c r="ET31" s="158"/>
      <c r="EU31" s="158"/>
      <c r="EV31" s="158"/>
      <c r="EW31" s="158"/>
      <c r="EX31" s="158"/>
      <c r="EY31" s="158"/>
      <c r="EZ31" s="158"/>
      <c r="FA31" s="158"/>
      <c r="FB31" s="158"/>
      <c r="FC31" s="158"/>
      <c r="FD31" s="158"/>
      <c r="FE31" s="158"/>
      <c r="FF31" s="158"/>
      <c r="FG31" s="158"/>
    </row>
    <row r="32" spans="1:163" ht="24.75" customHeight="1">
      <c r="A32" s="159" t="s">
        <v>106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60" t="s">
        <v>196</v>
      </c>
      <c r="L32" s="161" t="s">
        <v>196</v>
      </c>
      <c r="M32" s="161" t="s">
        <v>196</v>
      </c>
      <c r="N32" s="161" t="s">
        <v>196</v>
      </c>
      <c r="O32" s="161" t="s">
        <v>196</v>
      </c>
      <c r="P32" s="161" t="s">
        <v>196</v>
      </c>
      <c r="Q32" s="161" t="s">
        <v>196</v>
      </c>
      <c r="R32" s="161" t="s">
        <v>196</v>
      </c>
      <c r="S32" s="161" t="s">
        <v>196</v>
      </c>
      <c r="T32" s="162" t="s">
        <v>196</v>
      </c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 t="s">
        <v>241</v>
      </c>
      <c r="BJ32" s="158" t="s">
        <v>241</v>
      </c>
      <c r="BK32" s="158" t="s">
        <v>241</v>
      </c>
      <c r="BL32" s="158" t="s">
        <v>241</v>
      </c>
      <c r="BM32" s="158" t="s">
        <v>241</v>
      </c>
      <c r="BN32" s="158" t="s">
        <v>241</v>
      </c>
      <c r="BO32" s="158" t="s">
        <v>241</v>
      </c>
      <c r="BP32" s="158" t="s">
        <v>241</v>
      </c>
      <c r="BQ32" s="158" t="s">
        <v>241</v>
      </c>
      <c r="BR32" s="158" t="s">
        <v>186</v>
      </c>
      <c r="BS32" s="158"/>
      <c r="BT32" s="158"/>
      <c r="BU32" s="158"/>
      <c r="BV32" s="158"/>
      <c r="BW32" s="158"/>
      <c r="BX32" s="158"/>
      <c r="BY32" s="158"/>
      <c r="BZ32" s="158"/>
      <c r="CA32" s="159" t="s">
        <v>187</v>
      </c>
      <c r="CB32" s="159"/>
      <c r="CC32" s="159"/>
      <c r="CD32" s="159"/>
      <c r="CE32" s="159"/>
      <c r="CF32" s="159"/>
      <c r="CG32" s="159"/>
      <c r="CH32" s="159"/>
      <c r="CI32" s="158">
        <f>(102)/2</f>
        <v>51</v>
      </c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8"/>
      <c r="DF32" s="158"/>
      <c r="DG32" s="158"/>
      <c r="DH32" s="158"/>
      <c r="DI32" s="163"/>
      <c r="DJ32" s="163"/>
      <c r="DK32" s="163"/>
      <c r="DL32" s="163"/>
      <c r="DM32" s="163"/>
      <c r="DN32" s="163"/>
      <c r="DO32" s="163"/>
      <c r="DP32" s="163"/>
      <c r="DQ32" s="163"/>
      <c r="DR32" s="163"/>
      <c r="DS32" s="174">
        <v>10</v>
      </c>
      <c r="DT32" s="174"/>
      <c r="DU32" s="174"/>
      <c r="DV32" s="174"/>
      <c r="DW32" s="174"/>
      <c r="DX32" s="174"/>
      <c r="DY32" s="174"/>
      <c r="DZ32" s="174"/>
      <c r="EA32" s="174"/>
      <c r="EB32" s="174"/>
      <c r="EC32" s="174"/>
      <c r="ED32" s="158"/>
      <c r="EE32" s="158"/>
      <c r="EF32" s="158"/>
      <c r="EG32" s="158"/>
      <c r="EH32" s="158"/>
      <c r="EI32" s="158"/>
      <c r="EJ32" s="158"/>
      <c r="EK32" s="158"/>
      <c r="EL32" s="158"/>
      <c r="EM32" s="158"/>
      <c r="EN32" s="158"/>
      <c r="EO32" s="158"/>
      <c r="EP32" s="158"/>
      <c r="EQ32" s="158"/>
      <c r="ER32" s="158"/>
      <c r="ES32" s="158"/>
      <c r="ET32" s="158"/>
      <c r="EU32" s="158"/>
      <c r="EV32" s="158"/>
      <c r="EW32" s="158"/>
      <c r="EX32" s="158"/>
      <c r="EY32" s="158"/>
      <c r="EZ32" s="158"/>
      <c r="FA32" s="158"/>
      <c r="FB32" s="158"/>
      <c r="FC32" s="158"/>
      <c r="FD32" s="158"/>
      <c r="FE32" s="158"/>
      <c r="FF32" s="158"/>
      <c r="FG32" s="158"/>
    </row>
    <row r="33" spans="1:163" ht="26.25" customHeight="1">
      <c r="A33" s="159" t="s">
        <v>200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60" t="s">
        <v>197</v>
      </c>
      <c r="L33" s="161" t="s">
        <v>197</v>
      </c>
      <c r="M33" s="161" t="s">
        <v>197</v>
      </c>
      <c r="N33" s="161" t="s">
        <v>197</v>
      </c>
      <c r="O33" s="161" t="s">
        <v>197</v>
      </c>
      <c r="P33" s="161" t="s">
        <v>197</v>
      </c>
      <c r="Q33" s="161" t="s">
        <v>197</v>
      </c>
      <c r="R33" s="161" t="s">
        <v>197</v>
      </c>
      <c r="S33" s="161" t="s">
        <v>197</v>
      </c>
      <c r="T33" s="162" t="s">
        <v>197</v>
      </c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 t="s">
        <v>242</v>
      </c>
      <c r="BJ33" s="158" t="s">
        <v>242</v>
      </c>
      <c r="BK33" s="158" t="s">
        <v>242</v>
      </c>
      <c r="BL33" s="158" t="s">
        <v>242</v>
      </c>
      <c r="BM33" s="158" t="s">
        <v>242</v>
      </c>
      <c r="BN33" s="158" t="s">
        <v>242</v>
      </c>
      <c r="BO33" s="158" t="s">
        <v>242</v>
      </c>
      <c r="BP33" s="158" t="s">
        <v>242</v>
      </c>
      <c r="BQ33" s="158" t="s">
        <v>242</v>
      </c>
      <c r="BR33" s="158" t="s">
        <v>186</v>
      </c>
      <c r="BS33" s="158"/>
      <c r="BT33" s="158"/>
      <c r="BU33" s="158"/>
      <c r="BV33" s="158"/>
      <c r="BW33" s="158"/>
      <c r="BX33" s="158"/>
      <c r="BY33" s="158"/>
      <c r="BZ33" s="158"/>
      <c r="CA33" s="159" t="s">
        <v>187</v>
      </c>
      <c r="CB33" s="159"/>
      <c r="CC33" s="159"/>
      <c r="CD33" s="159"/>
      <c r="CE33" s="159"/>
      <c r="CF33" s="159"/>
      <c r="CG33" s="159"/>
      <c r="CH33" s="159"/>
      <c r="CI33" s="158">
        <f>(889)/2</f>
        <v>444.5</v>
      </c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8"/>
      <c r="DF33" s="158"/>
      <c r="DG33" s="158"/>
      <c r="DH33" s="158"/>
      <c r="DI33" s="163"/>
      <c r="DJ33" s="163"/>
      <c r="DK33" s="163"/>
      <c r="DL33" s="163"/>
      <c r="DM33" s="163"/>
      <c r="DN33" s="163"/>
      <c r="DO33" s="163"/>
      <c r="DP33" s="163"/>
      <c r="DQ33" s="163"/>
      <c r="DR33" s="163"/>
      <c r="DS33" s="174">
        <v>10</v>
      </c>
      <c r="DT33" s="174"/>
      <c r="DU33" s="174"/>
      <c r="DV33" s="174"/>
      <c r="DW33" s="174"/>
      <c r="DX33" s="174"/>
      <c r="DY33" s="174"/>
      <c r="DZ33" s="174"/>
      <c r="EA33" s="174"/>
      <c r="EB33" s="174"/>
      <c r="EC33" s="174"/>
      <c r="ED33" s="158"/>
      <c r="EE33" s="158"/>
      <c r="EF33" s="158"/>
      <c r="EG33" s="158"/>
      <c r="EH33" s="158"/>
      <c r="EI33" s="158"/>
      <c r="EJ33" s="158"/>
      <c r="EK33" s="158"/>
      <c r="EL33" s="158"/>
      <c r="EM33" s="158"/>
      <c r="EN33" s="158"/>
      <c r="EO33" s="158"/>
      <c r="EP33" s="158"/>
      <c r="EQ33" s="158"/>
      <c r="ER33" s="158"/>
      <c r="ES33" s="158"/>
      <c r="ET33" s="158"/>
      <c r="EU33" s="158"/>
      <c r="EV33" s="158"/>
      <c r="EW33" s="158"/>
      <c r="EX33" s="158"/>
      <c r="EY33" s="158"/>
      <c r="EZ33" s="158"/>
      <c r="FA33" s="158"/>
      <c r="FB33" s="158"/>
      <c r="FC33" s="158"/>
      <c r="FD33" s="158"/>
      <c r="FE33" s="158"/>
      <c r="FF33" s="158"/>
      <c r="FG33" s="158"/>
    </row>
    <row r="34" spans="1:163" ht="12.75" customHeight="1">
      <c r="A34" s="159" t="s">
        <v>201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60" t="s">
        <v>198</v>
      </c>
      <c r="L34" s="161" t="s">
        <v>198</v>
      </c>
      <c r="M34" s="161" t="s">
        <v>198</v>
      </c>
      <c r="N34" s="161" t="s">
        <v>198</v>
      </c>
      <c r="O34" s="161" t="s">
        <v>198</v>
      </c>
      <c r="P34" s="161" t="s">
        <v>198</v>
      </c>
      <c r="Q34" s="161" t="s">
        <v>198</v>
      </c>
      <c r="R34" s="161" t="s">
        <v>198</v>
      </c>
      <c r="S34" s="161" t="s">
        <v>198</v>
      </c>
      <c r="T34" s="162" t="s">
        <v>198</v>
      </c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 t="s">
        <v>241</v>
      </c>
      <c r="BJ34" s="158" t="s">
        <v>241</v>
      </c>
      <c r="BK34" s="158" t="s">
        <v>241</v>
      </c>
      <c r="BL34" s="158" t="s">
        <v>241</v>
      </c>
      <c r="BM34" s="158" t="s">
        <v>241</v>
      </c>
      <c r="BN34" s="158" t="s">
        <v>241</v>
      </c>
      <c r="BO34" s="158" t="s">
        <v>241</v>
      </c>
      <c r="BP34" s="158" t="s">
        <v>241</v>
      </c>
      <c r="BQ34" s="158" t="s">
        <v>241</v>
      </c>
      <c r="BR34" s="158" t="s">
        <v>186</v>
      </c>
      <c r="BS34" s="158"/>
      <c r="BT34" s="158"/>
      <c r="BU34" s="158"/>
      <c r="BV34" s="158"/>
      <c r="BW34" s="158"/>
      <c r="BX34" s="158"/>
      <c r="BY34" s="158"/>
      <c r="BZ34" s="158"/>
      <c r="CA34" s="159" t="s">
        <v>187</v>
      </c>
      <c r="CB34" s="159"/>
      <c r="CC34" s="159"/>
      <c r="CD34" s="159"/>
      <c r="CE34" s="159"/>
      <c r="CF34" s="159"/>
      <c r="CG34" s="159"/>
      <c r="CH34" s="159"/>
      <c r="CI34" s="158">
        <f>(102)/2</f>
        <v>51</v>
      </c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58"/>
      <c r="DC34" s="158"/>
      <c r="DD34" s="158"/>
      <c r="DE34" s="158"/>
      <c r="DF34" s="158"/>
      <c r="DG34" s="158"/>
      <c r="DH34" s="158"/>
      <c r="DI34" s="163"/>
      <c r="DJ34" s="163"/>
      <c r="DK34" s="163"/>
      <c r="DL34" s="163"/>
      <c r="DM34" s="163"/>
      <c r="DN34" s="163"/>
      <c r="DO34" s="163"/>
      <c r="DP34" s="163"/>
      <c r="DQ34" s="163"/>
      <c r="DR34" s="163"/>
      <c r="DS34" s="174">
        <v>10</v>
      </c>
      <c r="DT34" s="174"/>
      <c r="DU34" s="174"/>
      <c r="DV34" s="174"/>
      <c r="DW34" s="174"/>
      <c r="DX34" s="174"/>
      <c r="DY34" s="174"/>
      <c r="DZ34" s="174"/>
      <c r="EA34" s="174"/>
      <c r="EB34" s="174"/>
      <c r="EC34" s="174"/>
      <c r="ED34" s="158"/>
      <c r="EE34" s="158"/>
      <c r="EF34" s="158"/>
      <c r="EG34" s="158"/>
      <c r="EH34" s="158"/>
      <c r="EI34" s="158"/>
      <c r="EJ34" s="158"/>
      <c r="EK34" s="158"/>
      <c r="EL34" s="158"/>
      <c r="EM34" s="158"/>
      <c r="EN34" s="158"/>
      <c r="EO34" s="158"/>
      <c r="EP34" s="158"/>
      <c r="EQ34" s="158"/>
      <c r="ER34" s="158"/>
      <c r="ES34" s="158"/>
      <c r="ET34" s="158"/>
      <c r="EU34" s="158"/>
      <c r="EV34" s="158"/>
      <c r="EW34" s="158"/>
      <c r="EX34" s="158"/>
      <c r="EY34" s="158"/>
      <c r="EZ34" s="158"/>
      <c r="FA34" s="158"/>
      <c r="FB34" s="158"/>
      <c r="FC34" s="158"/>
      <c r="FD34" s="158"/>
      <c r="FE34" s="158"/>
      <c r="FF34" s="158"/>
      <c r="FG34" s="158"/>
    </row>
    <row r="35" spans="1:163" ht="12.75" customHeight="1">
      <c r="A35" s="202" t="s">
        <v>205</v>
      </c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3"/>
      <c r="AZ35" s="203"/>
      <c r="BA35" s="203"/>
      <c r="BB35" s="203"/>
      <c r="BC35" s="203"/>
      <c r="BD35" s="203"/>
      <c r="BE35" s="203"/>
      <c r="BF35" s="203"/>
      <c r="BG35" s="203"/>
      <c r="BH35" s="203"/>
      <c r="BI35" s="203"/>
      <c r="BJ35" s="203"/>
      <c r="BK35" s="203"/>
      <c r="BL35" s="203"/>
      <c r="BM35" s="203"/>
      <c r="BN35" s="203"/>
      <c r="BO35" s="203"/>
      <c r="BP35" s="203"/>
      <c r="BQ35" s="203"/>
      <c r="BR35" s="203"/>
      <c r="BS35" s="203"/>
      <c r="BT35" s="203"/>
      <c r="BU35" s="203"/>
      <c r="BV35" s="203"/>
      <c r="BW35" s="203"/>
      <c r="BX35" s="203"/>
      <c r="BY35" s="203"/>
      <c r="BZ35" s="203"/>
      <c r="CA35" s="203"/>
      <c r="CB35" s="203"/>
      <c r="CC35" s="203"/>
      <c r="CD35" s="203"/>
      <c r="CE35" s="203"/>
      <c r="CF35" s="203"/>
      <c r="CG35" s="203"/>
      <c r="CH35" s="203"/>
      <c r="CI35" s="203"/>
      <c r="CJ35" s="203"/>
      <c r="CK35" s="203"/>
      <c r="CL35" s="203"/>
      <c r="CM35" s="203"/>
      <c r="CN35" s="203"/>
      <c r="CO35" s="203"/>
      <c r="CP35" s="203"/>
      <c r="CQ35" s="203"/>
      <c r="CR35" s="203"/>
      <c r="CS35" s="203"/>
      <c r="CT35" s="203"/>
      <c r="CU35" s="203"/>
      <c r="CV35" s="203"/>
      <c r="CW35" s="203"/>
      <c r="CX35" s="203"/>
      <c r="CY35" s="203"/>
      <c r="CZ35" s="203"/>
      <c r="DA35" s="203"/>
      <c r="DB35" s="203"/>
      <c r="DC35" s="203"/>
      <c r="DD35" s="203"/>
      <c r="DE35" s="203"/>
      <c r="DF35" s="203"/>
      <c r="DG35" s="203"/>
      <c r="DH35" s="203"/>
      <c r="DI35" s="203"/>
      <c r="DJ35" s="203"/>
      <c r="DK35" s="203"/>
      <c r="DL35" s="203"/>
      <c r="DM35" s="203"/>
      <c r="DN35" s="203"/>
      <c r="DO35" s="203"/>
      <c r="DP35" s="203"/>
      <c r="DQ35" s="203"/>
      <c r="DR35" s="203"/>
      <c r="DS35" s="203"/>
      <c r="DT35" s="203"/>
      <c r="DU35" s="203"/>
      <c r="DV35" s="203"/>
      <c r="DW35" s="203"/>
      <c r="DX35" s="203"/>
      <c r="DY35" s="203"/>
      <c r="DZ35" s="203"/>
      <c r="EA35" s="203"/>
      <c r="EB35" s="203"/>
      <c r="EC35" s="203"/>
      <c r="ED35" s="203"/>
      <c r="EE35" s="203"/>
      <c r="EF35" s="203"/>
      <c r="EG35" s="203"/>
      <c r="EH35" s="203"/>
      <c r="EI35" s="203"/>
      <c r="EJ35" s="203"/>
      <c r="EK35" s="203"/>
      <c r="EL35" s="203"/>
      <c r="EM35" s="203"/>
      <c r="EN35" s="203"/>
      <c r="EO35" s="203"/>
      <c r="EP35" s="203"/>
      <c r="EQ35" s="203"/>
      <c r="ER35" s="203"/>
      <c r="ES35" s="203"/>
      <c r="ET35" s="203"/>
      <c r="EU35" s="203"/>
      <c r="EV35" s="203"/>
      <c r="EW35" s="203"/>
      <c r="EX35" s="203"/>
      <c r="EY35" s="203"/>
      <c r="EZ35" s="203"/>
      <c r="FA35" s="203"/>
      <c r="FB35" s="203"/>
      <c r="FC35" s="203"/>
      <c r="FD35" s="203"/>
      <c r="FE35" s="203"/>
      <c r="FF35" s="203"/>
      <c r="FG35" s="204"/>
    </row>
    <row r="36" spans="1:163" ht="36.75" customHeight="1">
      <c r="A36" s="159" t="s">
        <v>203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63" t="s">
        <v>197</v>
      </c>
      <c r="L36" s="163"/>
      <c r="M36" s="163"/>
      <c r="N36" s="163"/>
      <c r="O36" s="163"/>
      <c r="P36" s="163"/>
      <c r="Q36" s="163"/>
      <c r="R36" s="163"/>
      <c r="S36" s="163"/>
      <c r="T36" s="163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 t="s">
        <v>242</v>
      </c>
      <c r="BJ36" s="158" t="s">
        <v>242</v>
      </c>
      <c r="BK36" s="158" t="s">
        <v>242</v>
      </c>
      <c r="BL36" s="158" t="s">
        <v>242</v>
      </c>
      <c r="BM36" s="158" t="s">
        <v>242</v>
      </c>
      <c r="BN36" s="158" t="s">
        <v>242</v>
      </c>
      <c r="BO36" s="158" t="s">
        <v>242</v>
      </c>
      <c r="BP36" s="158" t="s">
        <v>242</v>
      </c>
      <c r="BQ36" s="158" t="s">
        <v>242</v>
      </c>
      <c r="BR36" s="158" t="s">
        <v>186</v>
      </c>
      <c r="BS36" s="158"/>
      <c r="BT36" s="158"/>
      <c r="BU36" s="158"/>
      <c r="BV36" s="158"/>
      <c r="BW36" s="158"/>
      <c r="BX36" s="158"/>
      <c r="BY36" s="158"/>
      <c r="BZ36" s="158"/>
      <c r="CA36" s="159" t="s">
        <v>187</v>
      </c>
      <c r="CB36" s="159"/>
      <c r="CC36" s="159"/>
      <c r="CD36" s="159"/>
      <c r="CE36" s="159"/>
      <c r="CF36" s="159"/>
      <c r="CG36" s="159"/>
      <c r="CH36" s="159"/>
      <c r="CI36" s="158">
        <f>(57.64)/2</f>
        <v>28.82</v>
      </c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  <c r="DA36" s="158"/>
      <c r="DB36" s="158"/>
      <c r="DC36" s="158"/>
      <c r="DD36" s="158"/>
      <c r="DE36" s="158"/>
      <c r="DF36" s="158"/>
      <c r="DG36" s="158"/>
      <c r="DH36" s="158"/>
      <c r="DI36" s="163"/>
      <c r="DJ36" s="163"/>
      <c r="DK36" s="163"/>
      <c r="DL36" s="163"/>
      <c r="DM36" s="163"/>
      <c r="DN36" s="163"/>
      <c r="DO36" s="163"/>
      <c r="DP36" s="163"/>
      <c r="DQ36" s="163"/>
      <c r="DR36" s="163"/>
      <c r="DS36" s="174">
        <v>10</v>
      </c>
      <c r="DT36" s="174"/>
      <c r="DU36" s="174"/>
      <c r="DV36" s="174"/>
      <c r="DW36" s="174"/>
      <c r="DX36" s="174"/>
      <c r="DY36" s="174"/>
      <c r="DZ36" s="174"/>
      <c r="EA36" s="174"/>
      <c r="EB36" s="174"/>
      <c r="EC36" s="174"/>
      <c r="ED36" s="158"/>
      <c r="EE36" s="158"/>
      <c r="EF36" s="158"/>
      <c r="EG36" s="158"/>
      <c r="EH36" s="158"/>
      <c r="EI36" s="158"/>
      <c r="EJ36" s="158"/>
      <c r="EK36" s="158"/>
      <c r="EL36" s="158"/>
      <c r="EM36" s="158"/>
      <c r="EN36" s="158"/>
      <c r="EO36" s="158"/>
      <c r="EP36" s="158"/>
      <c r="EQ36" s="158"/>
      <c r="ER36" s="158"/>
      <c r="ES36" s="158"/>
      <c r="ET36" s="158"/>
      <c r="EU36" s="158"/>
      <c r="EV36" s="158"/>
      <c r="EW36" s="158"/>
      <c r="EX36" s="158"/>
      <c r="EY36" s="158"/>
      <c r="EZ36" s="158"/>
      <c r="FA36" s="158"/>
      <c r="FB36" s="158"/>
      <c r="FC36" s="158"/>
      <c r="FD36" s="158"/>
      <c r="FE36" s="158"/>
      <c r="FF36" s="158"/>
      <c r="FG36" s="158"/>
    </row>
    <row r="37" spans="1:163" ht="24" customHeight="1">
      <c r="A37" s="159" t="s">
        <v>204</v>
      </c>
      <c r="B37" s="159"/>
      <c r="C37" s="159"/>
      <c r="D37" s="159"/>
      <c r="E37" s="159"/>
      <c r="F37" s="159"/>
      <c r="G37" s="159"/>
      <c r="H37" s="159"/>
      <c r="I37" s="159"/>
      <c r="J37" s="159"/>
      <c r="K37" s="163" t="s">
        <v>202</v>
      </c>
      <c r="L37" s="163"/>
      <c r="M37" s="163"/>
      <c r="N37" s="163"/>
      <c r="O37" s="163"/>
      <c r="P37" s="163"/>
      <c r="Q37" s="163"/>
      <c r="R37" s="163"/>
      <c r="S37" s="163"/>
      <c r="T37" s="163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 t="s">
        <v>241</v>
      </c>
      <c r="BJ37" s="158" t="s">
        <v>241</v>
      </c>
      <c r="BK37" s="158" t="s">
        <v>241</v>
      </c>
      <c r="BL37" s="158" t="s">
        <v>241</v>
      </c>
      <c r="BM37" s="158" t="s">
        <v>241</v>
      </c>
      <c r="BN37" s="158" t="s">
        <v>241</v>
      </c>
      <c r="BO37" s="158" t="s">
        <v>241</v>
      </c>
      <c r="BP37" s="158" t="s">
        <v>241</v>
      </c>
      <c r="BQ37" s="158" t="s">
        <v>241</v>
      </c>
      <c r="BR37" s="158" t="s">
        <v>186</v>
      </c>
      <c r="BS37" s="158"/>
      <c r="BT37" s="158"/>
      <c r="BU37" s="158"/>
      <c r="BV37" s="158"/>
      <c r="BW37" s="158"/>
      <c r="BX37" s="158"/>
      <c r="BY37" s="158"/>
      <c r="BZ37" s="158"/>
      <c r="CA37" s="159" t="s">
        <v>187</v>
      </c>
      <c r="CB37" s="159"/>
      <c r="CC37" s="159"/>
      <c r="CD37" s="159"/>
      <c r="CE37" s="159"/>
      <c r="CF37" s="159"/>
      <c r="CG37" s="159"/>
      <c r="CH37" s="159"/>
      <c r="CI37" s="158">
        <f>(16.1)/2</f>
        <v>8.05</v>
      </c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8"/>
      <c r="DB37" s="158"/>
      <c r="DC37" s="158"/>
      <c r="DD37" s="158"/>
      <c r="DE37" s="158"/>
      <c r="DF37" s="158"/>
      <c r="DG37" s="158"/>
      <c r="DH37" s="158"/>
      <c r="DI37" s="163"/>
      <c r="DJ37" s="163"/>
      <c r="DK37" s="163"/>
      <c r="DL37" s="163"/>
      <c r="DM37" s="163"/>
      <c r="DN37" s="163"/>
      <c r="DO37" s="163"/>
      <c r="DP37" s="163"/>
      <c r="DQ37" s="163"/>
      <c r="DR37" s="163"/>
      <c r="DS37" s="174">
        <v>10</v>
      </c>
      <c r="DT37" s="174"/>
      <c r="DU37" s="174"/>
      <c r="DV37" s="174"/>
      <c r="DW37" s="174"/>
      <c r="DX37" s="174"/>
      <c r="DY37" s="174"/>
      <c r="DZ37" s="174"/>
      <c r="EA37" s="174"/>
      <c r="EB37" s="174"/>
      <c r="EC37" s="174"/>
      <c r="ED37" s="158"/>
      <c r="EE37" s="158"/>
      <c r="EF37" s="158"/>
      <c r="EG37" s="158"/>
      <c r="EH37" s="158"/>
      <c r="EI37" s="158"/>
      <c r="EJ37" s="158"/>
      <c r="EK37" s="158"/>
      <c r="EL37" s="158"/>
      <c r="EM37" s="158"/>
      <c r="EN37" s="158"/>
      <c r="EO37" s="158"/>
      <c r="EP37" s="158"/>
      <c r="EQ37" s="158"/>
      <c r="ER37" s="158"/>
      <c r="ES37" s="158"/>
      <c r="ET37" s="158"/>
      <c r="EU37" s="158"/>
      <c r="EV37" s="158"/>
      <c r="EW37" s="158"/>
      <c r="EX37" s="158"/>
      <c r="EY37" s="158"/>
      <c r="EZ37" s="158"/>
      <c r="FA37" s="158"/>
      <c r="FB37" s="158"/>
      <c r="FC37" s="158"/>
      <c r="FD37" s="158"/>
      <c r="FE37" s="158"/>
      <c r="FF37" s="158"/>
      <c r="FG37" s="158"/>
    </row>
    <row r="38" spans="1:163" ht="12.75" customHeight="1">
      <c r="A38" s="205" t="s">
        <v>206</v>
      </c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  <c r="BZ38" s="206"/>
      <c r="CA38" s="206"/>
      <c r="CB38" s="206"/>
      <c r="CC38" s="206"/>
      <c r="CD38" s="206"/>
      <c r="CE38" s="206"/>
      <c r="CF38" s="206"/>
      <c r="CG38" s="206"/>
      <c r="CH38" s="206"/>
      <c r="CI38" s="206"/>
      <c r="CJ38" s="206"/>
      <c r="CK38" s="206"/>
      <c r="CL38" s="206"/>
      <c r="CM38" s="206"/>
      <c r="CN38" s="206"/>
      <c r="CO38" s="206"/>
      <c r="CP38" s="206"/>
      <c r="CQ38" s="206"/>
      <c r="CR38" s="206"/>
      <c r="CS38" s="206"/>
      <c r="CT38" s="206"/>
      <c r="CU38" s="206"/>
      <c r="CV38" s="206"/>
      <c r="CW38" s="206"/>
      <c r="CX38" s="206"/>
      <c r="CY38" s="206"/>
      <c r="CZ38" s="206"/>
      <c r="DA38" s="206"/>
      <c r="DB38" s="206"/>
      <c r="DC38" s="206"/>
      <c r="DD38" s="206"/>
      <c r="DE38" s="206"/>
      <c r="DF38" s="206"/>
      <c r="DG38" s="206"/>
      <c r="DH38" s="206"/>
      <c r="DI38" s="206"/>
      <c r="DJ38" s="206"/>
      <c r="DK38" s="206"/>
      <c r="DL38" s="206"/>
      <c r="DM38" s="206"/>
      <c r="DN38" s="206"/>
      <c r="DO38" s="206"/>
      <c r="DP38" s="206"/>
      <c r="DQ38" s="206"/>
      <c r="DR38" s="206"/>
      <c r="DS38" s="206"/>
      <c r="DT38" s="206"/>
      <c r="DU38" s="206"/>
      <c r="DV38" s="206"/>
      <c r="DW38" s="206"/>
      <c r="DX38" s="206"/>
      <c r="DY38" s="206"/>
      <c r="DZ38" s="206"/>
      <c r="EA38" s="206"/>
      <c r="EB38" s="206"/>
      <c r="EC38" s="206"/>
      <c r="ED38" s="206"/>
      <c r="EE38" s="206"/>
      <c r="EF38" s="206"/>
      <c r="EG38" s="206"/>
      <c r="EH38" s="206"/>
      <c r="EI38" s="206"/>
      <c r="EJ38" s="206"/>
      <c r="EK38" s="206"/>
      <c r="EL38" s="206"/>
      <c r="EM38" s="206"/>
      <c r="EN38" s="206"/>
      <c r="EO38" s="206"/>
      <c r="EP38" s="206"/>
      <c r="EQ38" s="206"/>
      <c r="ER38" s="206"/>
      <c r="ES38" s="206"/>
      <c r="ET38" s="206"/>
      <c r="EU38" s="206"/>
      <c r="EV38" s="206"/>
      <c r="EW38" s="206"/>
      <c r="EX38" s="206"/>
      <c r="EY38" s="206"/>
      <c r="EZ38" s="206"/>
      <c r="FA38" s="206"/>
      <c r="FB38" s="206"/>
      <c r="FC38" s="206"/>
      <c r="FD38" s="206"/>
      <c r="FE38" s="206"/>
      <c r="FF38" s="206"/>
      <c r="FG38" s="207"/>
    </row>
    <row r="39" spans="1:163" ht="12.75">
      <c r="A39" s="167" t="s">
        <v>207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64"/>
      <c r="BF39" s="64"/>
      <c r="BG39" s="64"/>
      <c r="BH39" s="65"/>
      <c r="BI39" s="164"/>
      <c r="BJ39" s="165"/>
      <c r="BK39" s="165"/>
      <c r="BL39" s="165"/>
      <c r="BM39" s="165"/>
      <c r="BN39" s="165"/>
      <c r="BO39" s="165"/>
      <c r="BP39" s="165"/>
      <c r="BQ39" s="166"/>
      <c r="BR39" s="164"/>
      <c r="BS39" s="165"/>
      <c r="BT39" s="165"/>
      <c r="BU39" s="165"/>
      <c r="BV39" s="165"/>
      <c r="BW39" s="165"/>
      <c r="BX39" s="165"/>
      <c r="BY39" s="165"/>
      <c r="BZ39" s="166"/>
      <c r="CA39" s="168"/>
      <c r="CB39" s="169"/>
      <c r="CC39" s="169"/>
      <c r="CD39" s="169"/>
      <c r="CE39" s="169"/>
      <c r="CF39" s="169"/>
      <c r="CG39" s="169"/>
      <c r="CH39" s="170"/>
      <c r="CI39" s="164"/>
      <c r="CJ39" s="165"/>
      <c r="CK39" s="165"/>
      <c r="CL39" s="165"/>
      <c r="CM39" s="165"/>
      <c r="CN39" s="165"/>
      <c r="CO39" s="165"/>
      <c r="CP39" s="165"/>
      <c r="CQ39" s="165"/>
      <c r="CR39" s="165"/>
      <c r="CS39" s="165"/>
      <c r="CT39" s="165"/>
      <c r="CU39" s="166"/>
      <c r="CV39" s="164"/>
      <c r="CW39" s="165"/>
      <c r="CX39" s="165"/>
      <c r="CY39" s="165"/>
      <c r="CZ39" s="165"/>
      <c r="DA39" s="165"/>
      <c r="DB39" s="165"/>
      <c r="DC39" s="165"/>
      <c r="DD39" s="165"/>
      <c r="DE39" s="165"/>
      <c r="DF39" s="165"/>
      <c r="DG39" s="165"/>
      <c r="DH39" s="166"/>
      <c r="DI39" s="160"/>
      <c r="DJ39" s="161"/>
      <c r="DK39" s="161"/>
      <c r="DL39" s="161"/>
      <c r="DM39" s="161"/>
      <c r="DN39" s="161"/>
      <c r="DO39" s="161"/>
      <c r="DP39" s="161"/>
      <c r="DQ39" s="161"/>
      <c r="DR39" s="162"/>
      <c r="DS39" s="171">
        <v>10</v>
      </c>
      <c r="DT39" s="172"/>
      <c r="DU39" s="172"/>
      <c r="DV39" s="172"/>
      <c r="DW39" s="172"/>
      <c r="DX39" s="172"/>
      <c r="DY39" s="172"/>
      <c r="DZ39" s="172"/>
      <c r="EA39" s="172"/>
      <c r="EB39" s="172"/>
      <c r="EC39" s="173"/>
      <c r="ED39" s="164"/>
      <c r="EE39" s="165"/>
      <c r="EF39" s="165"/>
      <c r="EG39" s="165"/>
      <c r="EH39" s="165"/>
      <c r="EI39" s="165"/>
      <c r="EJ39" s="165"/>
      <c r="EK39" s="165"/>
      <c r="EL39" s="165"/>
      <c r="EM39" s="165"/>
      <c r="EN39" s="165"/>
      <c r="EO39" s="166"/>
      <c r="EP39" s="164"/>
      <c r="EQ39" s="165"/>
      <c r="ER39" s="165"/>
      <c r="ES39" s="165"/>
      <c r="ET39" s="165"/>
      <c r="EU39" s="165"/>
      <c r="EV39" s="165"/>
      <c r="EW39" s="165"/>
      <c r="EX39" s="166"/>
      <c r="EY39" s="164"/>
      <c r="EZ39" s="165"/>
      <c r="FA39" s="165"/>
      <c r="FB39" s="165"/>
      <c r="FC39" s="165"/>
      <c r="FD39" s="165"/>
      <c r="FE39" s="165"/>
      <c r="FF39" s="165"/>
      <c r="FG39" s="166"/>
    </row>
    <row r="40" spans="1:163" ht="47.25" customHeight="1">
      <c r="A40" s="159" t="s">
        <v>208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60" t="s">
        <v>216</v>
      </c>
      <c r="L40" s="161" t="s">
        <v>216</v>
      </c>
      <c r="M40" s="161" t="s">
        <v>216</v>
      </c>
      <c r="N40" s="161" t="s">
        <v>216</v>
      </c>
      <c r="O40" s="161" t="s">
        <v>216</v>
      </c>
      <c r="P40" s="161" t="s">
        <v>216</v>
      </c>
      <c r="Q40" s="161" t="s">
        <v>216</v>
      </c>
      <c r="R40" s="161" t="s">
        <v>216</v>
      </c>
      <c r="S40" s="161" t="s">
        <v>216</v>
      </c>
      <c r="T40" s="162" t="s">
        <v>216</v>
      </c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 t="s">
        <v>243</v>
      </c>
      <c r="BJ40" s="158" t="s">
        <v>243</v>
      </c>
      <c r="BK40" s="158" t="s">
        <v>243</v>
      </c>
      <c r="BL40" s="158" t="s">
        <v>243</v>
      </c>
      <c r="BM40" s="158" t="s">
        <v>243</v>
      </c>
      <c r="BN40" s="158" t="s">
        <v>243</v>
      </c>
      <c r="BO40" s="158" t="s">
        <v>243</v>
      </c>
      <c r="BP40" s="158" t="s">
        <v>243</v>
      </c>
      <c r="BQ40" s="158" t="s">
        <v>243</v>
      </c>
      <c r="BR40" s="158" t="s">
        <v>186</v>
      </c>
      <c r="BS40" s="158"/>
      <c r="BT40" s="158"/>
      <c r="BU40" s="158"/>
      <c r="BV40" s="158"/>
      <c r="BW40" s="158"/>
      <c r="BX40" s="158"/>
      <c r="BY40" s="158"/>
      <c r="BZ40" s="158"/>
      <c r="CA40" s="159" t="s">
        <v>187</v>
      </c>
      <c r="CB40" s="159"/>
      <c r="CC40" s="159"/>
      <c r="CD40" s="159"/>
      <c r="CE40" s="159"/>
      <c r="CF40" s="159"/>
      <c r="CG40" s="159"/>
      <c r="CH40" s="159"/>
      <c r="CI40" s="208">
        <f>(75.964)/2</f>
        <v>37.982</v>
      </c>
      <c r="CJ40" s="158"/>
      <c r="CK40" s="158"/>
      <c r="CL40" s="158"/>
      <c r="CM40" s="158"/>
      <c r="CN40" s="158"/>
      <c r="CO40" s="158"/>
      <c r="CP40" s="158"/>
      <c r="CQ40" s="158"/>
      <c r="CR40" s="158"/>
      <c r="CS40" s="158"/>
      <c r="CT40" s="158"/>
      <c r="CU40" s="158"/>
      <c r="CV40" s="158"/>
      <c r="CW40" s="158"/>
      <c r="CX40" s="158"/>
      <c r="CY40" s="158"/>
      <c r="CZ40" s="158"/>
      <c r="DA40" s="158"/>
      <c r="DB40" s="158"/>
      <c r="DC40" s="158"/>
      <c r="DD40" s="158"/>
      <c r="DE40" s="158"/>
      <c r="DF40" s="158"/>
      <c r="DG40" s="158"/>
      <c r="DH40" s="158"/>
      <c r="DI40" s="163"/>
      <c r="DJ40" s="163"/>
      <c r="DK40" s="163"/>
      <c r="DL40" s="163"/>
      <c r="DM40" s="163"/>
      <c r="DN40" s="163"/>
      <c r="DO40" s="163"/>
      <c r="DP40" s="163"/>
      <c r="DQ40" s="163"/>
      <c r="DR40" s="163"/>
      <c r="DS40" s="174">
        <v>10</v>
      </c>
      <c r="DT40" s="174"/>
      <c r="DU40" s="174"/>
      <c r="DV40" s="174"/>
      <c r="DW40" s="174"/>
      <c r="DX40" s="174"/>
      <c r="DY40" s="174"/>
      <c r="DZ40" s="174"/>
      <c r="EA40" s="174"/>
      <c r="EB40" s="174"/>
      <c r="EC40" s="174"/>
      <c r="ED40" s="158"/>
      <c r="EE40" s="158"/>
      <c r="EF40" s="158"/>
      <c r="EG40" s="158"/>
      <c r="EH40" s="158"/>
      <c r="EI40" s="158"/>
      <c r="EJ40" s="158"/>
      <c r="EK40" s="158"/>
      <c r="EL40" s="158"/>
      <c r="EM40" s="158"/>
      <c r="EN40" s="158"/>
      <c r="EO40" s="158"/>
      <c r="EP40" s="158"/>
      <c r="EQ40" s="158"/>
      <c r="ER40" s="158"/>
      <c r="ES40" s="158"/>
      <c r="ET40" s="158"/>
      <c r="EU40" s="158"/>
      <c r="EV40" s="158"/>
      <c r="EW40" s="158"/>
      <c r="EX40" s="158"/>
      <c r="EY40" s="158"/>
      <c r="EZ40" s="158"/>
      <c r="FA40" s="158"/>
      <c r="FB40" s="158"/>
      <c r="FC40" s="158"/>
      <c r="FD40" s="158"/>
      <c r="FE40" s="158"/>
      <c r="FF40" s="158"/>
      <c r="FG40" s="158"/>
    </row>
    <row r="41" spans="1:163" ht="31.5" customHeight="1">
      <c r="A41" s="159" t="s">
        <v>209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60" t="s">
        <v>217</v>
      </c>
      <c r="L41" s="161" t="s">
        <v>217</v>
      </c>
      <c r="M41" s="161" t="s">
        <v>217</v>
      </c>
      <c r="N41" s="161" t="s">
        <v>217</v>
      </c>
      <c r="O41" s="161" t="s">
        <v>217</v>
      </c>
      <c r="P41" s="161" t="s">
        <v>217</v>
      </c>
      <c r="Q41" s="161" t="s">
        <v>217</v>
      </c>
      <c r="R41" s="161" t="s">
        <v>217</v>
      </c>
      <c r="S41" s="161" t="s">
        <v>217</v>
      </c>
      <c r="T41" s="162" t="s">
        <v>217</v>
      </c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 t="s">
        <v>244</v>
      </c>
      <c r="BJ41" s="158" t="s">
        <v>244</v>
      </c>
      <c r="BK41" s="158" t="s">
        <v>244</v>
      </c>
      <c r="BL41" s="158" t="s">
        <v>244</v>
      </c>
      <c r="BM41" s="158" t="s">
        <v>244</v>
      </c>
      <c r="BN41" s="158" t="s">
        <v>244</v>
      </c>
      <c r="BO41" s="158" t="s">
        <v>244</v>
      </c>
      <c r="BP41" s="158" t="s">
        <v>244</v>
      </c>
      <c r="BQ41" s="158" t="s">
        <v>244</v>
      </c>
      <c r="BR41" s="158" t="s">
        <v>186</v>
      </c>
      <c r="BS41" s="158"/>
      <c r="BT41" s="158"/>
      <c r="BU41" s="158"/>
      <c r="BV41" s="158"/>
      <c r="BW41" s="158"/>
      <c r="BX41" s="158"/>
      <c r="BY41" s="158"/>
      <c r="BZ41" s="158"/>
      <c r="CA41" s="159" t="s">
        <v>187</v>
      </c>
      <c r="CB41" s="159"/>
      <c r="CC41" s="159"/>
      <c r="CD41" s="159"/>
      <c r="CE41" s="159"/>
      <c r="CF41" s="159"/>
      <c r="CG41" s="159"/>
      <c r="CH41" s="159"/>
      <c r="CI41" s="208">
        <f>(103.419)/2</f>
        <v>51.7095</v>
      </c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  <c r="CY41" s="158"/>
      <c r="CZ41" s="158"/>
      <c r="DA41" s="158"/>
      <c r="DB41" s="158"/>
      <c r="DC41" s="158"/>
      <c r="DD41" s="158"/>
      <c r="DE41" s="158"/>
      <c r="DF41" s="158"/>
      <c r="DG41" s="158"/>
      <c r="DH41" s="158"/>
      <c r="DI41" s="163"/>
      <c r="DJ41" s="163"/>
      <c r="DK41" s="163"/>
      <c r="DL41" s="163"/>
      <c r="DM41" s="163"/>
      <c r="DN41" s="163"/>
      <c r="DO41" s="163"/>
      <c r="DP41" s="163"/>
      <c r="DQ41" s="163"/>
      <c r="DR41" s="163"/>
      <c r="DS41" s="174">
        <v>10</v>
      </c>
      <c r="DT41" s="174"/>
      <c r="DU41" s="174"/>
      <c r="DV41" s="174"/>
      <c r="DW41" s="174"/>
      <c r="DX41" s="174"/>
      <c r="DY41" s="174"/>
      <c r="DZ41" s="174"/>
      <c r="EA41" s="174"/>
      <c r="EB41" s="174"/>
      <c r="EC41" s="174"/>
      <c r="ED41" s="158"/>
      <c r="EE41" s="158"/>
      <c r="EF41" s="158"/>
      <c r="EG41" s="158"/>
      <c r="EH41" s="158"/>
      <c r="EI41" s="158"/>
      <c r="EJ41" s="158"/>
      <c r="EK41" s="158"/>
      <c r="EL41" s="158"/>
      <c r="EM41" s="158"/>
      <c r="EN41" s="158"/>
      <c r="EO41" s="158"/>
      <c r="EP41" s="158"/>
      <c r="EQ41" s="158"/>
      <c r="ER41" s="158"/>
      <c r="ES41" s="158"/>
      <c r="ET41" s="158"/>
      <c r="EU41" s="158"/>
      <c r="EV41" s="158"/>
      <c r="EW41" s="158"/>
      <c r="EX41" s="158"/>
      <c r="EY41" s="158"/>
      <c r="EZ41" s="158"/>
      <c r="FA41" s="158"/>
      <c r="FB41" s="158"/>
      <c r="FC41" s="158"/>
      <c r="FD41" s="158"/>
      <c r="FE41" s="158"/>
      <c r="FF41" s="158"/>
      <c r="FG41" s="158"/>
    </row>
    <row r="42" spans="1:163" ht="34.5" customHeight="1">
      <c r="A42" s="159" t="s">
        <v>210</v>
      </c>
      <c r="B42" s="159"/>
      <c r="C42" s="159"/>
      <c r="D42" s="159"/>
      <c r="E42" s="159"/>
      <c r="F42" s="159"/>
      <c r="G42" s="159"/>
      <c r="H42" s="159"/>
      <c r="I42" s="159"/>
      <c r="J42" s="159"/>
      <c r="K42" s="160" t="s">
        <v>218</v>
      </c>
      <c r="L42" s="161" t="s">
        <v>218</v>
      </c>
      <c r="M42" s="161" t="s">
        <v>218</v>
      </c>
      <c r="N42" s="161" t="s">
        <v>218</v>
      </c>
      <c r="O42" s="161" t="s">
        <v>218</v>
      </c>
      <c r="P42" s="161" t="s">
        <v>218</v>
      </c>
      <c r="Q42" s="161" t="s">
        <v>218</v>
      </c>
      <c r="R42" s="161" t="s">
        <v>218</v>
      </c>
      <c r="S42" s="161" t="s">
        <v>218</v>
      </c>
      <c r="T42" s="162" t="s">
        <v>218</v>
      </c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 t="s">
        <v>244</v>
      </c>
      <c r="BJ42" s="158" t="s">
        <v>244</v>
      </c>
      <c r="BK42" s="158" t="s">
        <v>244</v>
      </c>
      <c r="BL42" s="158" t="s">
        <v>244</v>
      </c>
      <c r="BM42" s="158" t="s">
        <v>244</v>
      </c>
      <c r="BN42" s="158" t="s">
        <v>244</v>
      </c>
      <c r="BO42" s="158" t="s">
        <v>244</v>
      </c>
      <c r="BP42" s="158" t="s">
        <v>244</v>
      </c>
      <c r="BQ42" s="158" t="s">
        <v>244</v>
      </c>
      <c r="BR42" s="158" t="s">
        <v>186</v>
      </c>
      <c r="BS42" s="158"/>
      <c r="BT42" s="158"/>
      <c r="BU42" s="158"/>
      <c r="BV42" s="158"/>
      <c r="BW42" s="158"/>
      <c r="BX42" s="158"/>
      <c r="BY42" s="158"/>
      <c r="BZ42" s="158"/>
      <c r="CA42" s="159" t="s">
        <v>187</v>
      </c>
      <c r="CB42" s="159"/>
      <c r="CC42" s="159"/>
      <c r="CD42" s="159"/>
      <c r="CE42" s="159"/>
      <c r="CF42" s="159"/>
      <c r="CG42" s="159"/>
      <c r="CH42" s="159"/>
      <c r="CI42" s="158">
        <f>(22.982)/2</f>
        <v>11.491</v>
      </c>
      <c r="CJ42" s="158"/>
      <c r="CK42" s="158"/>
      <c r="CL42" s="158"/>
      <c r="CM42" s="158"/>
      <c r="CN42" s="158"/>
      <c r="CO42" s="158"/>
      <c r="CP42" s="158"/>
      <c r="CQ42" s="158"/>
      <c r="CR42" s="158"/>
      <c r="CS42" s="158"/>
      <c r="CT42" s="158"/>
      <c r="CU42" s="158"/>
      <c r="CV42" s="158"/>
      <c r="CW42" s="158"/>
      <c r="CX42" s="158"/>
      <c r="CY42" s="158"/>
      <c r="CZ42" s="158"/>
      <c r="DA42" s="158"/>
      <c r="DB42" s="158"/>
      <c r="DC42" s="158"/>
      <c r="DD42" s="158"/>
      <c r="DE42" s="158"/>
      <c r="DF42" s="158"/>
      <c r="DG42" s="158"/>
      <c r="DH42" s="158"/>
      <c r="DI42" s="163"/>
      <c r="DJ42" s="163"/>
      <c r="DK42" s="163"/>
      <c r="DL42" s="163"/>
      <c r="DM42" s="163"/>
      <c r="DN42" s="163"/>
      <c r="DO42" s="163"/>
      <c r="DP42" s="163"/>
      <c r="DQ42" s="163"/>
      <c r="DR42" s="163"/>
      <c r="DS42" s="174">
        <v>10</v>
      </c>
      <c r="DT42" s="174"/>
      <c r="DU42" s="174"/>
      <c r="DV42" s="174"/>
      <c r="DW42" s="174"/>
      <c r="DX42" s="174"/>
      <c r="DY42" s="174"/>
      <c r="DZ42" s="174"/>
      <c r="EA42" s="174"/>
      <c r="EB42" s="174"/>
      <c r="EC42" s="174"/>
      <c r="ED42" s="158"/>
      <c r="EE42" s="158"/>
      <c r="EF42" s="158"/>
      <c r="EG42" s="158"/>
      <c r="EH42" s="158"/>
      <c r="EI42" s="158"/>
      <c r="EJ42" s="158"/>
      <c r="EK42" s="158"/>
      <c r="EL42" s="158"/>
      <c r="EM42" s="158"/>
      <c r="EN42" s="158"/>
      <c r="EO42" s="158"/>
      <c r="EP42" s="158"/>
      <c r="EQ42" s="158"/>
      <c r="ER42" s="158"/>
      <c r="ES42" s="158"/>
      <c r="ET42" s="158"/>
      <c r="EU42" s="158"/>
      <c r="EV42" s="158"/>
      <c r="EW42" s="158"/>
      <c r="EX42" s="158"/>
      <c r="EY42" s="158"/>
      <c r="EZ42" s="158"/>
      <c r="FA42" s="158"/>
      <c r="FB42" s="158"/>
      <c r="FC42" s="158"/>
      <c r="FD42" s="158"/>
      <c r="FE42" s="158"/>
      <c r="FF42" s="158"/>
      <c r="FG42" s="158"/>
    </row>
    <row r="43" spans="1:163" ht="35.25" customHeight="1">
      <c r="A43" s="159" t="s">
        <v>211</v>
      </c>
      <c r="B43" s="159"/>
      <c r="C43" s="159"/>
      <c r="D43" s="159"/>
      <c r="E43" s="159"/>
      <c r="F43" s="159"/>
      <c r="G43" s="159"/>
      <c r="H43" s="159"/>
      <c r="I43" s="159"/>
      <c r="J43" s="159"/>
      <c r="K43" s="160" t="s">
        <v>219</v>
      </c>
      <c r="L43" s="161" t="s">
        <v>219</v>
      </c>
      <c r="M43" s="161" t="s">
        <v>219</v>
      </c>
      <c r="N43" s="161" t="s">
        <v>219</v>
      </c>
      <c r="O43" s="161" t="s">
        <v>219</v>
      </c>
      <c r="P43" s="161" t="s">
        <v>219</v>
      </c>
      <c r="Q43" s="161" t="s">
        <v>219</v>
      </c>
      <c r="R43" s="161" t="s">
        <v>219</v>
      </c>
      <c r="S43" s="161" t="s">
        <v>219</v>
      </c>
      <c r="T43" s="162" t="s">
        <v>219</v>
      </c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 t="s">
        <v>241</v>
      </c>
      <c r="BJ43" s="158" t="s">
        <v>241</v>
      </c>
      <c r="BK43" s="158" t="s">
        <v>241</v>
      </c>
      <c r="BL43" s="158" t="s">
        <v>241</v>
      </c>
      <c r="BM43" s="158" t="s">
        <v>241</v>
      </c>
      <c r="BN43" s="158" t="s">
        <v>241</v>
      </c>
      <c r="BO43" s="158" t="s">
        <v>241</v>
      </c>
      <c r="BP43" s="158" t="s">
        <v>241</v>
      </c>
      <c r="BQ43" s="158" t="s">
        <v>241</v>
      </c>
      <c r="BR43" s="158" t="s">
        <v>186</v>
      </c>
      <c r="BS43" s="158"/>
      <c r="BT43" s="158"/>
      <c r="BU43" s="158"/>
      <c r="BV43" s="158"/>
      <c r="BW43" s="158"/>
      <c r="BX43" s="158"/>
      <c r="BY43" s="158"/>
      <c r="BZ43" s="158"/>
      <c r="CA43" s="159" t="s">
        <v>187</v>
      </c>
      <c r="CB43" s="159"/>
      <c r="CC43" s="159"/>
      <c r="CD43" s="159"/>
      <c r="CE43" s="159"/>
      <c r="CF43" s="159"/>
      <c r="CG43" s="159"/>
      <c r="CH43" s="159"/>
      <c r="CI43" s="158">
        <f>(180.983)/2</f>
        <v>90.4915</v>
      </c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/>
      <c r="CY43" s="158"/>
      <c r="CZ43" s="158"/>
      <c r="DA43" s="158"/>
      <c r="DB43" s="158"/>
      <c r="DC43" s="158"/>
      <c r="DD43" s="158"/>
      <c r="DE43" s="158"/>
      <c r="DF43" s="158"/>
      <c r="DG43" s="158"/>
      <c r="DH43" s="158"/>
      <c r="DI43" s="163"/>
      <c r="DJ43" s="163"/>
      <c r="DK43" s="163"/>
      <c r="DL43" s="163"/>
      <c r="DM43" s="163"/>
      <c r="DN43" s="163"/>
      <c r="DO43" s="163"/>
      <c r="DP43" s="163"/>
      <c r="DQ43" s="163"/>
      <c r="DR43" s="163"/>
      <c r="DS43" s="174">
        <v>10</v>
      </c>
      <c r="DT43" s="174"/>
      <c r="DU43" s="174"/>
      <c r="DV43" s="174"/>
      <c r="DW43" s="174"/>
      <c r="DX43" s="174"/>
      <c r="DY43" s="174"/>
      <c r="DZ43" s="174"/>
      <c r="EA43" s="174"/>
      <c r="EB43" s="174"/>
      <c r="EC43" s="174"/>
      <c r="ED43" s="158"/>
      <c r="EE43" s="158"/>
      <c r="EF43" s="158"/>
      <c r="EG43" s="158"/>
      <c r="EH43" s="158"/>
      <c r="EI43" s="158"/>
      <c r="EJ43" s="158"/>
      <c r="EK43" s="158"/>
      <c r="EL43" s="158"/>
      <c r="EM43" s="158"/>
      <c r="EN43" s="158"/>
      <c r="EO43" s="158"/>
      <c r="EP43" s="158"/>
      <c r="EQ43" s="158"/>
      <c r="ER43" s="158"/>
      <c r="ES43" s="158"/>
      <c r="ET43" s="158"/>
      <c r="EU43" s="158"/>
      <c r="EV43" s="158"/>
      <c r="EW43" s="158"/>
      <c r="EX43" s="158"/>
      <c r="EY43" s="158"/>
      <c r="EZ43" s="158"/>
      <c r="FA43" s="158"/>
      <c r="FB43" s="158"/>
      <c r="FC43" s="158"/>
      <c r="FD43" s="158"/>
      <c r="FE43" s="158"/>
      <c r="FF43" s="158"/>
      <c r="FG43" s="158"/>
    </row>
    <row r="44" spans="1:163" ht="23.25" customHeight="1">
      <c r="A44" s="159" t="s">
        <v>191</v>
      </c>
      <c r="B44" s="159"/>
      <c r="C44" s="159"/>
      <c r="D44" s="159"/>
      <c r="E44" s="159"/>
      <c r="F44" s="159"/>
      <c r="G44" s="159"/>
      <c r="H44" s="159"/>
      <c r="I44" s="159"/>
      <c r="J44" s="159"/>
      <c r="K44" s="160" t="s">
        <v>220</v>
      </c>
      <c r="L44" s="161" t="s">
        <v>220</v>
      </c>
      <c r="M44" s="161" t="s">
        <v>220</v>
      </c>
      <c r="N44" s="161" t="s">
        <v>220</v>
      </c>
      <c r="O44" s="161" t="s">
        <v>220</v>
      </c>
      <c r="P44" s="161" t="s">
        <v>220</v>
      </c>
      <c r="Q44" s="161" t="s">
        <v>220</v>
      </c>
      <c r="R44" s="161" t="s">
        <v>220</v>
      </c>
      <c r="S44" s="161" t="s">
        <v>220</v>
      </c>
      <c r="T44" s="162" t="s">
        <v>220</v>
      </c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 t="s">
        <v>241</v>
      </c>
      <c r="BJ44" s="158" t="s">
        <v>241</v>
      </c>
      <c r="BK44" s="158" t="s">
        <v>241</v>
      </c>
      <c r="BL44" s="158" t="s">
        <v>241</v>
      </c>
      <c r="BM44" s="158" t="s">
        <v>241</v>
      </c>
      <c r="BN44" s="158" t="s">
        <v>241</v>
      </c>
      <c r="BO44" s="158" t="s">
        <v>241</v>
      </c>
      <c r="BP44" s="158" t="s">
        <v>241</v>
      </c>
      <c r="BQ44" s="158" t="s">
        <v>241</v>
      </c>
      <c r="BR44" s="158" t="s">
        <v>186</v>
      </c>
      <c r="BS44" s="158"/>
      <c r="BT44" s="158"/>
      <c r="BU44" s="158"/>
      <c r="BV44" s="158"/>
      <c r="BW44" s="158"/>
      <c r="BX44" s="158"/>
      <c r="BY44" s="158"/>
      <c r="BZ44" s="158"/>
      <c r="CA44" s="159" t="s">
        <v>187</v>
      </c>
      <c r="CB44" s="159"/>
      <c r="CC44" s="159"/>
      <c r="CD44" s="159"/>
      <c r="CE44" s="159"/>
      <c r="CF44" s="159"/>
      <c r="CG44" s="159"/>
      <c r="CH44" s="159"/>
      <c r="CI44" s="158">
        <f>(465.386)/2</f>
        <v>232.693</v>
      </c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  <c r="CV44" s="158"/>
      <c r="CW44" s="158"/>
      <c r="CX44" s="158"/>
      <c r="CY44" s="158"/>
      <c r="CZ44" s="158"/>
      <c r="DA44" s="158"/>
      <c r="DB44" s="158"/>
      <c r="DC44" s="158"/>
      <c r="DD44" s="158"/>
      <c r="DE44" s="158"/>
      <c r="DF44" s="158"/>
      <c r="DG44" s="158"/>
      <c r="DH44" s="158"/>
      <c r="DI44" s="163"/>
      <c r="DJ44" s="163"/>
      <c r="DK44" s="163"/>
      <c r="DL44" s="163"/>
      <c r="DM44" s="163"/>
      <c r="DN44" s="163"/>
      <c r="DO44" s="163"/>
      <c r="DP44" s="163"/>
      <c r="DQ44" s="163"/>
      <c r="DR44" s="163"/>
      <c r="DS44" s="174">
        <v>10</v>
      </c>
      <c r="DT44" s="174"/>
      <c r="DU44" s="174"/>
      <c r="DV44" s="174"/>
      <c r="DW44" s="174"/>
      <c r="DX44" s="174"/>
      <c r="DY44" s="174"/>
      <c r="DZ44" s="174"/>
      <c r="EA44" s="174"/>
      <c r="EB44" s="174"/>
      <c r="EC44" s="174"/>
      <c r="ED44" s="158"/>
      <c r="EE44" s="158"/>
      <c r="EF44" s="158"/>
      <c r="EG44" s="158"/>
      <c r="EH44" s="158"/>
      <c r="EI44" s="158"/>
      <c r="EJ44" s="158"/>
      <c r="EK44" s="158"/>
      <c r="EL44" s="158"/>
      <c r="EM44" s="158"/>
      <c r="EN44" s="158"/>
      <c r="EO44" s="158"/>
      <c r="EP44" s="158"/>
      <c r="EQ44" s="158"/>
      <c r="ER44" s="158"/>
      <c r="ES44" s="158"/>
      <c r="ET44" s="158"/>
      <c r="EU44" s="158"/>
      <c r="EV44" s="158"/>
      <c r="EW44" s="158"/>
      <c r="EX44" s="158"/>
      <c r="EY44" s="158"/>
      <c r="EZ44" s="158"/>
      <c r="FA44" s="158"/>
      <c r="FB44" s="158"/>
      <c r="FC44" s="158"/>
      <c r="FD44" s="158"/>
      <c r="FE44" s="158"/>
      <c r="FF44" s="158"/>
      <c r="FG44" s="158"/>
    </row>
    <row r="45" spans="1:163" ht="32.25" customHeight="1">
      <c r="A45" s="159" t="s">
        <v>212</v>
      </c>
      <c r="B45" s="159"/>
      <c r="C45" s="159"/>
      <c r="D45" s="159"/>
      <c r="E45" s="159"/>
      <c r="F45" s="159"/>
      <c r="G45" s="159"/>
      <c r="H45" s="159"/>
      <c r="I45" s="159"/>
      <c r="J45" s="159"/>
      <c r="K45" s="160" t="s">
        <v>221</v>
      </c>
      <c r="L45" s="161" t="s">
        <v>221</v>
      </c>
      <c r="M45" s="161" t="s">
        <v>221</v>
      </c>
      <c r="N45" s="161" t="s">
        <v>221</v>
      </c>
      <c r="O45" s="161" t="s">
        <v>221</v>
      </c>
      <c r="P45" s="161" t="s">
        <v>221</v>
      </c>
      <c r="Q45" s="161" t="s">
        <v>221</v>
      </c>
      <c r="R45" s="161" t="s">
        <v>221</v>
      </c>
      <c r="S45" s="161" t="s">
        <v>221</v>
      </c>
      <c r="T45" s="162" t="s">
        <v>221</v>
      </c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 t="s">
        <v>245</v>
      </c>
      <c r="BJ45" s="158" t="s">
        <v>245</v>
      </c>
      <c r="BK45" s="158" t="s">
        <v>245</v>
      </c>
      <c r="BL45" s="158" t="s">
        <v>245</v>
      </c>
      <c r="BM45" s="158" t="s">
        <v>245</v>
      </c>
      <c r="BN45" s="158" t="s">
        <v>245</v>
      </c>
      <c r="BO45" s="158" t="s">
        <v>245</v>
      </c>
      <c r="BP45" s="158" t="s">
        <v>245</v>
      </c>
      <c r="BQ45" s="158" t="s">
        <v>245</v>
      </c>
      <c r="BR45" s="158" t="s">
        <v>186</v>
      </c>
      <c r="BS45" s="158"/>
      <c r="BT45" s="158"/>
      <c r="BU45" s="158"/>
      <c r="BV45" s="158"/>
      <c r="BW45" s="158"/>
      <c r="BX45" s="158"/>
      <c r="BY45" s="158"/>
      <c r="BZ45" s="158"/>
      <c r="CA45" s="159" t="s">
        <v>187</v>
      </c>
      <c r="CB45" s="159"/>
      <c r="CC45" s="159"/>
      <c r="CD45" s="159"/>
      <c r="CE45" s="159"/>
      <c r="CF45" s="159"/>
      <c r="CG45" s="159"/>
      <c r="CH45" s="159"/>
      <c r="CI45" s="158">
        <f>(6.895)/2</f>
        <v>3.4475</v>
      </c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  <c r="CY45" s="158"/>
      <c r="CZ45" s="158"/>
      <c r="DA45" s="158"/>
      <c r="DB45" s="158"/>
      <c r="DC45" s="158"/>
      <c r="DD45" s="158"/>
      <c r="DE45" s="158"/>
      <c r="DF45" s="158"/>
      <c r="DG45" s="158"/>
      <c r="DH45" s="158"/>
      <c r="DI45" s="163"/>
      <c r="DJ45" s="163"/>
      <c r="DK45" s="163"/>
      <c r="DL45" s="163"/>
      <c r="DM45" s="163"/>
      <c r="DN45" s="163"/>
      <c r="DO45" s="163"/>
      <c r="DP45" s="163"/>
      <c r="DQ45" s="163"/>
      <c r="DR45" s="163"/>
      <c r="DS45" s="174">
        <v>10</v>
      </c>
      <c r="DT45" s="174"/>
      <c r="DU45" s="174"/>
      <c r="DV45" s="174"/>
      <c r="DW45" s="174"/>
      <c r="DX45" s="174"/>
      <c r="DY45" s="174"/>
      <c r="DZ45" s="174"/>
      <c r="EA45" s="174"/>
      <c r="EB45" s="174"/>
      <c r="EC45" s="174"/>
      <c r="ED45" s="158"/>
      <c r="EE45" s="158"/>
      <c r="EF45" s="158"/>
      <c r="EG45" s="158"/>
      <c r="EH45" s="158"/>
      <c r="EI45" s="158"/>
      <c r="EJ45" s="158"/>
      <c r="EK45" s="158"/>
      <c r="EL45" s="158"/>
      <c r="EM45" s="158"/>
      <c r="EN45" s="158"/>
      <c r="EO45" s="158"/>
      <c r="EP45" s="158"/>
      <c r="EQ45" s="158"/>
      <c r="ER45" s="158"/>
      <c r="ES45" s="158"/>
      <c r="ET45" s="158"/>
      <c r="EU45" s="158"/>
      <c r="EV45" s="158"/>
      <c r="EW45" s="158"/>
      <c r="EX45" s="158"/>
      <c r="EY45" s="158"/>
      <c r="EZ45" s="158"/>
      <c r="FA45" s="158"/>
      <c r="FB45" s="158"/>
      <c r="FC45" s="158"/>
      <c r="FD45" s="158"/>
      <c r="FE45" s="158"/>
      <c r="FF45" s="158"/>
      <c r="FG45" s="158"/>
    </row>
    <row r="46" spans="1:163" ht="39" customHeight="1">
      <c r="A46" s="159" t="s">
        <v>213</v>
      </c>
      <c r="B46" s="159"/>
      <c r="C46" s="159"/>
      <c r="D46" s="159"/>
      <c r="E46" s="159"/>
      <c r="F46" s="159"/>
      <c r="G46" s="159"/>
      <c r="H46" s="159"/>
      <c r="I46" s="159"/>
      <c r="J46" s="159"/>
      <c r="K46" s="160" t="s">
        <v>188</v>
      </c>
      <c r="L46" s="161" t="s">
        <v>188</v>
      </c>
      <c r="M46" s="161" t="s">
        <v>188</v>
      </c>
      <c r="N46" s="161" t="s">
        <v>188</v>
      </c>
      <c r="O46" s="161" t="s">
        <v>188</v>
      </c>
      <c r="P46" s="161" t="s">
        <v>188</v>
      </c>
      <c r="Q46" s="161" t="s">
        <v>188</v>
      </c>
      <c r="R46" s="161" t="s">
        <v>188</v>
      </c>
      <c r="S46" s="161" t="s">
        <v>188</v>
      </c>
      <c r="T46" s="162" t="s">
        <v>188</v>
      </c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 t="s">
        <v>241</v>
      </c>
      <c r="BJ46" s="158" t="s">
        <v>241</v>
      </c>
      <c r="BK46" s="158" t="s">
        <v>241</v>
      </c>
      <c r="BL46" s="158" t="s">
        <v>241</v>
      </c>
      <c r="BM46" s="158" t="s">
        <v>241</v>
      </c>
      <c r="BN46" s="158" t="s">
        <v>241</v>
      </c>
      <c r="BO46" s="158" t="s">
        <v>241</v>
      </c>
      <c r="BP46" s="158" t="s">
        <v>241</v>
      </c>
      <c r="BQ46" s="158" t="s">
        <v>241</v>
      </c>
      <c r="BR46" s="158" t="s">
        <v>186</v>
      </c>
      <c r="BS46" s="158"/>
      <c r="BT46" s="158"/>
      <c r="BU46" s="158"/>
      <c r="BV46" s="158"/>
      <c r="BW46" s="158"/>
      <c r="BX46" s="158"/>
      <c r="BY46" s="158"/>
      <c r="BZ46" s="158"/>
      <c r="CA46" s="159" t="s">
        <v>187</v>
      </c>
      <c r="CB46" s="159"/>
      <c r="CC46" s="159"/>
      <c r="CD46" s="159"/>
      <c r="CE46" s="159"/>
      <c r="CF46" s="159"/>
      <c r="CG46" s="159"/>
      <c r="CH46" s="159"/>
      <c r="CI46" s="158">
        <f>(8.756)/2</f>
        <v>4.378</v>
      </c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8"/>
      <c r="CW46" s="158"/>
      <c r="CX46" s="158"/>
      <c r="CY46" s="158"/>
      <c r="CZ46" s="158"/>
      <c r="DA46" s="158"/>
      <c r="DB46" s="158"/>
      <c r="DC46" s="158"/>
      <c r="DD46" s="158"/>
      <c r="DE46" s="158"/>
      <c r="DF46" s="158"/>
      <c r="DG46" s="158"/>
      <c r="DH46" s="158"/>
      <c r="DI46" s="163"/>
      <c r="DJ46" s="163"/>
      <c r="DK46" s="163"/>
      <c r="DL46" s="163"/>
      <c r="DM46" s="163"/>
      <c r="DN46" s="163"/>
      <c r="DO46" s="163"/>
      <c r="DP46" s="163"/>
      <c r="DQ46" s="163"/>
      <c r="DR46" s="163"/>
      <c r="DS46" s="174">
        <v>10</v>
      </c>
      <c r="DT46" s="174"/>
      <c r="DU46" s="174"/>
      <c r="DV46" s="174"/>
      <c r="DW46" s="174"/>
      <c r="DX46" s="174"/>
      <c r="DY46" s="174"/>
      <c r="DZ46" s="174"/>
      <c r="EA46" s="174"/>
      <c r="EB46" s="174"/>
      <c r="EC46" s="174"/>
      <c r="ED46" s="158"/>
      <c r="EE46" s="158"/>
      <c r="EF46" s="158"/>
      <c r="EG46" s="158"/>
      <c r="EH46" s="158"/>
      <c r="EI46" s="158"/>
      <c r="EJ46" s="158"/>
      <c r="EK46" s="158"/>
      <c r="EL46" s="158"/>
      <c r="EM46" s="158"/>
      <c r="EN46" s="158"/>
      <c r="EO46" s="158"/>
      <c r="EP46" s="158"/>
      <c r="EQ46" s="158"/>
      <c r="ER46" s="158"/>
      <c r="ES46" s="158"/>
      <c r="ET46" s="158"/>
      <c r="EU46" s="158"/>
      <c r="EV46" s="158"/>
      <c r="EW46" s="158"/>
      <c r="EX46" s="158"/>
      <c r="EY46" s="158"/>
      <c r="EZ46" s="158"/>
      <c r="FA46" s="158"/>
      <c r="FB46" s="158"/>
      <c r="FC46" s="158"/>
      <c r="FD46" s="158"/>
      <c r="FE46" s="158"/>
      <c r="FF46" s="158"/>
      <c r="FG46" s="158"/>
    </row>
    <row r="47" spans="1:163" ht="42" customHeight="1">
      <c r="A47" s="159" t="s">
        <v>214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60" t="s">
        <v>222</v>
      </c>
      <c r="L47" s="161" t="s">
        <v>222</v>
      </c>
      <c r="M47" s="161" t="s">
        <v>222</v>
      </c>
      <c r="N47" s="161" t="s">
        <v>222</v>
      </c>
      <c r="O47" s="161" t="s">
        <v>222</v>
      </c>
      <c r="P47" s="161" t="s">
        <v>222</v>
      </c>
      <c r="Q47" s="161" t="s">
        <v>222</v>
      </c>
      <c r="R47" s="161" t="s">
        <v>222</v>
      </c>
      <c r="S47" s="161" t="s">
        <v>222</v>
      </c>
      <c r="T47" s="162" t="s">
        <v>222</v>
      </c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 t="s">
        <v>241</v>
      </c>
      <c r="BJ47" s="158" t="s">
        <v>241</v>
      </c>
      <c r="BK47" s="158" t="s">
        <v>241</v>
      </c>
      <c r="BL47" s="158" t="s">
        <v>241</v>
      </c>
      <c r="BM47" s="158" t="s">
        <v>241</v>
      </c>
      <c r="BN47" s="158" t="s">
        <v>241</v>
      </c>
      <c r="BO47" s="158" t="s">
        <v>241</v>
      </c>
      <c r="BP47" s="158" t="s">
        <v>241</v>
      </c>
      <c r="BQ47" s="158" t="s">
        <v>241</v>
      </c>
      <c r="BR47" s="158" t="s">
        <v>186</v>
      </c>
      <c r="BS47" s="158"/>
      <c r="BT47" s="158"/>
      <c r="BU47" s="158"/>
      <c r="BV47" s="158"/>
      <c r="BW47" s="158"/>
      <c r="BX47" s="158"/>
      <c r="BY47" s="158"/>
      <c r="BZ47" s="158"/>
      <c r="CA47" s="159" t="s">
        <v>187</v>
      </c>
      <c r="CB47" s="159"/>
      <c r="CC47" s="159"/>
      <c r="CD47" s="159"/>
      <c r="CE47" s="159"/>
      <c r="CF47" s="159"/>
      <c r="CG47" s="159"/>
      <c r="CH47" s="159"/>
      <c r="CI47" s="158">
        <f>(7.835)/2</f>
        <v>3.9175</v>
      </c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  <c r="CY47" s="158"/>
      <c r="CZ47" s="158"/>
      <c r="DA47" s="158"/>
      <c r="DB47" s="158"/>
      <c r="DC47" s="158"/>
      <c r="DD47" s="158"/>
      <c r="DE47" s="158"/>
      <c r="DF47" s="158"/>
      <c r="DG47" s="158"/>
      <c r="DH47" s="158"/>
      <c r="DI47" s="163"/>
      <c r="DJ47" s="163"/>
      <c r="DK47" s="163"/>
      <c r="DL47" s="163"/>
      <c r="DM47" s="163"/>
      <c r="DN47" s="163"/>
      <c r="DO47" s="163"/>
      <c r="DP47" s="163"/>
      <c r="DQ47" s="163"/>
      <c r="DR47" s="163"/>
      <c r="DS47" s="174">
        <v>10</v>
      </c>
      <c r="DT47" s="174"/>
      <c r="DU47" s="174"/>
      <c r="DV47" s="174"/>
      <c r="DW47" s="174"/>
      <c r="DX47" s="174"/>
      <c r="DY47" s="174"/>
      <c r="DZ47" s="174"/>
      <c r="EA47" s="174"/>
      <c r="EB47" s="174"/>
      <c r="EC47" s="174"/>
      <c r="ED47" s="158"/>
      <c r="EE47" s="158"/>
      <c r="EF47" s="158"/>
      <c r="EG47" s="158"/>
      <c r="EH47" s="158"/>
      <c r="EI47" s="158"/>
      <c r="EJ47" s="158"/>
      <c r="EK47" s="158"/>
      <c r="EL47" s="158"/>
      <c r="EM47" s="158"/>
      <c r="EN47" s="158"/>
      <c r="EO47" s="158"/>
      <c r="EP47" s="158"/>
      <c r="EQ47" s="158"/>
      <c r="ER47" s="158"/>
      <c r="ES47" s="158"/>
      <c r="ET47" s="158"/>
      <c r="EU47" s="158"/>
      <c r="EV47" s="158"/>
      <c r="EW47" s="158"/>
      <c r="EX47" s="158"/>
      <c r="EY47" s="158"/>
      <c r="EZ47" s="158"/>
      <c r="FA47" s="158"/>
      <c r="FB47" s="158"/>
      <c r="FC47" s="158"/>
      <c r="FD47" s="158"/>
      <c r="FE47" s="158"/>
      <c r="FF47" s="158"/>
      <c r="FG47" s="158"/>
    </row>
    <row r="48" spans="1:163" ht="12.75">
      <c r="A48" s="167" t="s">
        <v>223</v>
      </c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64"/>
      <c r="BF48" s="64"/>
      <c r="BG48" s="64"/>
      <c r="BH48" s="65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58"/>
      <c r="BX48" s="158"/>
      <c r="BY48" s="158"/>
      <c r="BZ48" s="158"/>
      <c r="CA48" s="159"/>
      <c r="CB48" s="159"/>
      <c r="CC48" s="159"/>
      <c r="CD48" s="159"/>
      <c r="CE48" s="159"/>
      <c r="CF48" s="159"/>
      <c r="CG48" s="159"/>
      <c r="CH48" s="159"/>
      <c r="CI48" s="158"/>
      <c r="CJ48" s="158"/>
      <c r="CK48" s="158"/>
      <c r="CL48" s="158"/>
      <c r="CM48" s="158"/>
      <c r="CN48" s="158"/>
      <c r="CO48" s="158"/>
      <c r="CP48" s="158"/>
      <c r="CQ48" s="158"/>
      <c r="CR48" s="158"/>
      <c r="CS48" s="158"/>
      <c r="CT48" s="158"/>
      <c r="CU48" s="158"/>
      <c r="CV48" s="158"/>
      <c r="CW48" s="158"/>
      <c r="CX48" s="158"/>
      <c r="CY48" s="158"/>
      <c r="CZ48" s="158"/>
      <c r="DA48" s="158"/>
      <c r="DB48" s="158"/>
      <c r="DC48" s="158"/>
      <c r="DD48" s="158"/>
      <c r="DE48" s="158"/>
      <c r="DF48" s="158"/>
      <c r="DG48" s="158"/>
      <c r="DH48" s="158"/>
      <c r="DI48" s="163"/>
      <c r="DJ48" s="163"/>
      <c r="DK48" s="163"/>
      <c r="DL48" s="163"/>
      <c r="DM48" s="163"/>
      <c r="DN48" s="163"/>
      <c r="DO48" s="163"/>
      <c r="DP48" s="163"/>
      <c r="DQ48" s="163"/>
      <c r="DR48" s="163"/>
      <c r="DS48" s="174">
        <v>10</v>
      </c>
      <c r="DT48" s="174"/>
      <c r="DU48" s="174"/>
      <c r="DV48" s="174"/>
      <c r="DW48" s="174"/>
      <c r="DX48" s="174"/>
      <c r="DY48" s="174"/>
      <c r="DZ48" s="174"/>
      <c r="EA48" s="174"/>
      <c r="EB48" s="174"/>
      <c r="EC48" s="174"/>
      <c r="ED48" s="158"/>
      <c r="EE48" s="158"/>
      <c r="EF48" s="158"/>
      <c r="EG48" s="158"/>
      <c r="EH48" s="158"/>
      <c r="EI48" s="158"/>
      <c r="EJ48" s="158"/>
      <c r="EK48" s="158"/>
      <c r="EL48" s="158"/>
      <c r="EM48" s="158"/>
      <c r="EN48" s="158"/>
      <c r="EO48" s="158"/>
      <c r="EP48" s="158"/>
      <c r="EQ48" s="158"/>
      <c r="ER48" s="158"/>
      <c r="ES48" s="158"/>
      <c r="ET48" s="158"/>
      <c r="EU48" s="158"/>
      <c r="EV48" s="158"/>
      <c r="EW48" s="158"/>
      <c r="EX48" s="158"/>
      <c r="EY48" s="158"/>
      <c r="EZ48" s="158"/>
      <c r="FA48" s="158"/>
      <c r="FB48" s="158"/>
      <c r="FC48" s="158"/>
      <c r="FD48" s="158"/>
      <c r="FE48" s="158"/>
      <c r="FF48" s="158"/>
      <c r="FG48" s="158"/>
    </row>
    <row r="49" spans="1:163" ht="27" customHeight="1">
      <c r="A49" s="159" t="s">
        <v>215</v>
      </c>
      <c r="B49" s="159"/>
      <c r="C49" s="159"/>
      <c r="D49" s="159"/>
      <c r="E49" s="159"/>
      <c r="F49" s="159"/>
      <c r="G49" s="159"/>
      <c r="H49" s="159"/>
      <c r="I49" s="159"/>
      <c r="J49" s="159"/>
      <c r="K49" s="163" t="s">
        <v>229</v>
      </c>
      <c r="L49" s="163" t="s">
        <v>229</v>
      </c>
      <c r="M49" s="163" t="s">
        <v>229</v>
      </c>
      <c r="N49" s="163" t="s">
        <v>229</v>
      </c>
      <c r="O49" s="163" t="s">
        <v>229</v>
      </c>
      <c r="P49" s="163" t="s">
        <v>229</v>
      </c>
      <c r="Q49" s="163" t="s">
        <v>229</v>
      </c>
      <c r="R49" s="163" t="s">
        <v>229</v>
      </c>
      <c r="S49" s="163" t="s">
        <v>229</v>
      </c>
      <c r="T49" s="163" t="s">
        <v>229</v>
      </c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 t="s">
        <v>246</v>
      </c>
      <c r="BJ49" s="158" t="s">
        <v>246</v>
      </c>
      <c r="BK49" s="158" t="s">
        <v>246</v>
      </c>
      <c r="BL49" s="158" t="s">
        <v>246</v>
      </c>
      <c r="BM49" s="158" t="s">
        <v>246</v>
      </c>
      <c r="BN49" s="158" t="s">
        <v>246</v>
      </c>
      <c r="BO49" s="158" t="s">
        <v>246</v>
      </c>
      <c r="BP49" s="158" t="s">
        <v>246</v>
      </c>
      <c r="BQ49" s="158" t="s">
        <v>246</v>
      </c>
      <c r="BR49" s="158" t="s">
        <v>186</v>
      </c>
      <c r="BS49" s="158"/>
      <c r="BT49" s="158"/>
      <c r="BU49" s="158"/>
      <c r="BV49" s="158"/>
      <c r="BW49" s="158"/>
      <c r="BX49" s="158"/>
      <c r="BY49" s="158"/>
      <c r="BZ49" s="158"/>
      <c r="CA49" s="159" t="s">
        <v>187</v>
      </c>
      <c r="CB49" s="159"/>
      <c r="CC49" s="159"/>
      <c r="CD49" s="159"/>
      <c r="CE49" s="159"/>
      <c r="CF49" s="159"/>
      <c r="CG49" s="159"/>
      <c r="CH49" s="159"/>
      <c r="CI49" s="158">
        <f>(0.36)/2</f>
        <v>0.18</v>
      </c>
      <c r="CJ49" s="158"/>
      <c r="CK49" s="158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  <c r="CW49" s="158"/>
      <c r="CX49" s="158"/>
      <c r="CY49" s="158"/>
      <c r="CZ49" s="158"/>
      <c r="DA49" s="158"/>
      <c r="DB49" s="158"/>
      <c r="DC49" s="158"/>
      <c r="DD49" s="158"/>
      <c r="DE49" s="158"/>
      <c r="DF49" s="158"/>
      <c r="DG49" s="158"/>
      <c r="DH49" s="158"/>
      <c r="DI49" s="163"/>
      <c r="DJ49" s="163"/>
      <c r="DK49" s="163"/>
      <c r="DL49" s="163"/>
      <c r="DM49" s="163"/>
      <c r="DN49" s="163"/>
      <c r="DO49" s="163"/>
      <c r="DP49" s="163"/>
      <c r="DQ49" s="163"/>
      <c r="DR49" s="163"/>
      <c r="DS49" s="174">
        <v>10</v>
      </c>
      <c r="DT49" s="174"/>
      <c r="DU49" s="174"/>
      <c r="DV49" s="174"/>
      <c r="DW49" s="174"/>
      <c r="DX49" s="174"/>
      <c r="DY49" s="174"/>
      <c r="DZ49" s="174"/>
      <c r="EA49" s="174"/>
      <c r="EB49" s="174"/>
      <c r="EC49" s="174"/>
      <c r="ED49" s="158"/>
      <c r="EE49" s="158"/>
      <c r="EF49" s="158"/>
      <c r="EG49" s="158"/>
      <c r="EH49" s="158"/>
      <c r="EI49" s="158"/>
      <c r="EJ49" s="158"/>
      <c r="EK49" s="158"/>
      <c r="EL49" s="158"/>
      <c r="EM49" s="158"/>
      <c r="EN49" s="158"/>
      <c r="EO49" s="158"/>
      <c r="EP49" s="158"/>
      <c r="EQ49" s="158"/>
      <c r="ER49" s="158"/>
      <c r="ES49" s="158"/>
      <c r="ET49" s="158"/>
      <c r="EU49" s="158"/>
      <c r="EV49" s="158"/>
      <c r="EW49" s="158"/>
      <c r="EX49" s="158"/>
      <c r="EY49" s="158"/>
      <c r="EZ49" s="158"/>
      <c r="FA49" s="158"/>
      <c r="FB49" s="158"/>
      <c r="FC49" s="158"/>
      <c r="FD49" s="158"/>
      <c r="FE49" s="158"/>
      <c r="FF49" s="158"/>
      <c r="FG49" s="158"/>
    </row>
    <row r="50" spans="1:163" ht="23.25" customHeight="1">
      <c r="A50" s="159" t="s">
        <v>224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63" t="s">
        <v>190</v>
      </c>
      <c r="L50" s="163" t="s">
        <v>190</v>
      </c>
      <c r="M50" s="163" t="s">
        <v>190</v>
      </c>
      <c r="N50" s="163" t="s">
        <v>190</v>
      </c>
      <c r="O50" s="163" t="s">
        <v>190</v>
      </c>
      <c r="P50" s="163" t="s">
        <v>190</v>
      </c>
      <c r="Q50" s="163" t="s">
        <v>190</v>
      </c>
      <c r="R50" s="163" t="s">
        <v>190</v>
      </c>
      <c r="S50" s="163" t="s">
        <v>190</v>
      </c>
      <c r="T50" s="163" t="s">
        <v>190</v>
      </c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 t="s">
        <v>247</v>
      </c>
      <c r="BJ50" s="158" t="s">
        <v>247</v>
      </c>
      <c r="BK50" s="158" t="s">
        <v>247</v>
      </c>
      <c r="BL50" s="158" t="s">
        <v>247</v>
      </c>
      <c r="BM50" s="158" t="s">
        <v>247</v>
      </c>
      <c r="BN50" s="158" t="s">
        <v>247</v>
      </c>
      <c r="BO50" s="158" t="s">
        <v>247</v>
      </c>
      <c r="BP50" s="158" t="s">
        <v>247</v>
      </c>
      <c r="BQ50" s="158" t="s">
        <v>247</v>
      </c>
      <c r="BR50" s="158" t="s">
        <v>186</v>
      </c>
      <c r="BS50" s="158"/>
      <c r="BT50" s="158"/>
      <c r="BU50" s="158"/>
      <c r="BV50" s="158"/>
      <c r="BW50" s="158"/>
      <c r="BX50" s="158"/>
      <c r="BY50" s="158"/>
      <c r="BZ50" s="158"/>
      <c r="CA50" s="159" t="s">
        <v>187</v>
      </c>
      <c r="CB50" s="159"/>
      <c r="CC50" s="159"/>
      <c r="CD50" s="159"/>
      <c r="CE50" s="159"/>
      <c r="CF50" s="159"/>
      <c r="CG50" s="159"/>
      <c r="CH50" s="159"/>
      <c r="CI50" s="158">
        <f>(259.45)/2</f>
        <v>129.725</v>
      </c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  <c r="CY50" s="158"/>
      <c r="CZ50" s="158"/>
      <c r="DA50" s="158"/>
      <c r="DB50" s="158"/>
      <c r="DC50" s="158"/>
      <c r="DD50" s="158"/>
      <c r="DE50" s="158"/>
      <c r="DF50" s="158"/>
      <c r="DG50" s="158"/>
      <c r="DH50" s="158"/>
      <c r="DI50" s="163"/>
      <c r="DJ50" s="163"/>
      <c r="DK50" s="163"/>
      <c r="DL50" s="163"/>
      <c r="DM50" s="163"/>
      <c r="DN50" s="163"/>
      <c r="DO50" s="163"/>
      <c r="DP50" s="163"/>
      <c r="DQ50" s="163"/>
      <c r="DR50" s="163"/>
      <c r="DS50" s="174">
        <v>10</v>
      </c>
      <c r="DT50" s="174"/>
      <c r="DU50" s="174"/>
      <c r="DV50" s="174"/>
      <c r="DW50" s="174"/>
      <c r="DX50" s="174"/>
      <c r="DY50" s="174"/>
      <c r="DZ50" s="174"/>
      <c r="EA50" s="174"/>
      <c r="EB50" s="174"/>
      <c r="EC50" s="174"/>
      <c r="ED50" s="158"/>
      <c r="EE50" s="158"/>
      <c r="EF50" s="158"/>
      <c r="EG50" s="158"/>
      <c r="EH50" s="158"/>
      <c r="EI50" s="158"/>
      <c r="EJ50" s="158"/>
      <c r="EK50" s="158"/>
      <c r="EL50" s="158"/>
      <c r="EM50" s="158"/>
      <c r="EN50" s="158"/>
      <c r="EO50" s="158"/>
      <c r="EP50" s="158"/>
      <c r="EQ50" s="158"/>
      <c r="ER50" s="158"/>
      <c r="ES50" s="158"/>
      <c r="ET50" s="158"/>
      <c r="EU50" s="158"/>
      <c r="EV50" s="158"/>
      <c r="EW50" s="158"/>
      <c r="EX50" s="158"/>
      <c r="EY50" s="158"/>
      <c r="EZ50" s="158"/>
      <c r="FA50" s="158"/>
      <c r="FB50" s="158"/>
      <c r="FC50" s="158"/>
      <c r="FD50" s="158"/>
      <c r="FE50" s="158"/>
      <c r="FF50" s="158"/>
      <c r="FG50" s="158"/>
    </row>
    <row r="51" spans="1:163" ht="27.75" customHeight="1">
      <c r="A51" s="159" t="s">
        <v>225</v>
      </c>
      <c r="B51" s="159"/>
      <c r="C51" s="159"/>
      <c r="D51" s="159"/>
      <c r="E51" s="159"/>
      <c r="F51" s="159"/>
      <c r="G51" s="159"/>
      <c r="H51" s="159"/>
      <c r="I51" s="159"/>
      <c r="J51" s="159"/>
      <c r="K51" s="163" t="s">
        <v>230</v>
      </c>
      <c r="L51" s="163" t="s">
        <v>230</v>
      </c>
      <c r="M51" s="163" t="s">
        <v>230</v>
      </c>
      <c r="N51" s="163" t="s">
        <v>230</v>
      </c>
      <c r="O51" s="163" t="s">
        <v>230</v>
      </c>
      <c r="P51" s="163" t="s">
        <v>230</v>
      </c>
      <c r="Q51" s="163" t="s">
        <v>230</v>
      </c>
      <c r="R51" s="163" t="s">
        <v>230</v>
      </c>
      <c r="S51" s="163" t="s">
        <v>230</v>
      </c>
      <c r="T51" s="163" t="s">
        <v>230</v>
      </c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 t="s">
        <v>248</v>
      </c>
      <c r="BJ51" s="158" t="s">
        <v>248</v>
      </c>
      <c r="BK51" s="158" t="s">
        <v>248</v>
      </c>
      <c r="BL51" s="158" t="s">
        <v>248</v>
      </c>
      <c r="BM51" s="158" t="s">
        <v>248</v>
      </c>
      <c r="BN51" s="158" t="s">
        <v>248</v>
      </c>
      <c r="BO51" s="158" t="s">
        <v>248</v>
      </c>
      <c r="BP51" s="158" t="s">
        <v>248</v>
      </c>
      <c r="BQ51" s="158" t="s">
        <v>248</v>
      </c>
      <c r="BR51" s="158" t="s">
        <v>186</v>
      </c>
      <c r="BS51" s="158"/>
      <c r="BT51" s="158"/>
      <c r="BU51" s="158"/>
      <c r="BV51" s="158"/>
      <c r="BW51" s="158"/>
      <c r="BX51" s="158"/>
      <c r="BY51" s="158"/>
      <c r="BZ51" s="158"/>
      <c r="CA51" s="159" t="s">
        <v>187</v>
      </c>
      <c r="CB51" s="159"/>
      <c r="CC51" s="159"/>
      <c r="CD51" s="159"/>
      <c r="CE51" s="159"/>
      <c r="CF51" s="159"/>
      <c r="CG51" s="159"/>
      <c r="CH51" s="159"/>
      <c r="CI51" s="158">
        <f>(5.82)/2</f>
        <v>2.91</v>
      </c>
      <c r="CJ51" s="158"/>
      <c r="CK51" s="158"/>
      <c r="CL51" s="158"/>
      <c r="CM51" s="158"/>
      <c r="CN51" s="158"/>
      <c r="CO51" s="158"/>
      <c r="CP51" s="158"/>
      <c r="CQ51" s="158"/>
      <c r="CR51" s="158"/>
      <c r="CS51" s="158"/>
      <c r="CT51" s="158"/>
      <c r="CU51" s="158"/>
      <c r="CV51" s="158"/>
      <c r="CW51" s="158"/>
      <c r="CX51" s="158"/>
      <c r="CY51" s="158"/>
      <c r="CZ51" s="158"/>
      <c r="DA51" s="158"/>
      <c r="DB51" s="158"/>
      <c r="DC51" s="158"/>
      <c r="DD51" s="158"/>
      <c r="DE51" s="158"/>
      <c r="DF51" s="158"/>
      <c r="DG51" s="158"/>
      <c r="DH51" s="158"/>
      <c r="DI51" s="163"/>
      <c r="DJ51" s="163"/>
      <c r="DK51" s="163"/>
      <c r="DL51" s="163"/>
      <c r="DM51" s="163"/>
      <c r="DN51" s="163"/>
      <c r="DO51" s="163"/>
      <c r="DP51" s="163"/>
      <c r="DQ51" s="163"/>
      <c r="DR51" s="163"/>
      <c r="DS51" s="174">
        <v>10</v>
      </c>
      <c r="DT51" s="174"/>
      <c r="DU51" s="174"/>
      <c r="DV51" s="174"/>
      <c r="DW51" s="174"/>
      <c r="DX51" s="174"/>
      <c r="DY51" s="174"/>
      <c r="DZ51" s="174"/>
      <c r="EA51" s="174"/>
      <c r="EB51" s="174"/>
      <c r="EC51" s="174"/>
      <c r="ED51" s="158"/>
      <c r="EE51" s="158"/>
      <c r="EF51" s="158"/>
      <c r="EG51" s="158"/>
      <c r="EH51" s="158"/>
      <c r="EI51" s="158"/>
      <c r="EJ51" s="158"/>
      <c r="EK51" s="158"/>
      <c r="EL51" s="158"/>
      <c r="EM51" s="158"/>
      <c r="EN51" s="158"/>
      <c r="EO51" s="158"/>
      <c r="EP51" s="158"/>
      <c r="EQ51" s="158"/>
      <c r="ER51" s="158"/>
      <c r="ES51" s="158"/>
      <c r="ET51" s="158"/>
      <c r="EU51" s="158"/>
      <c r="EV51" s="158"/>
      <c r="EW51" s="158"/>
      <c r="EX51" s="158"/>
      <c r="EY51" s="158"/>
      <c r="EZ51" s="158"/>
      <c r="FA51" s="158"/>
      <c r="FB51" s="158"/>
      <c r="FC51" s="158"/>
      <c r="FD51" s="158"/>
      <c r="FE51" s="158"/>
      <c r="FF51" s="158"/>
      <c r="FG51" s="158"/>
    </row>
    <row r="52" spans="1:163" ht="21.75" customHeight="1">
      <c r="A52" s="159" t="s">
        <v>226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63" t="s">
        <v>231</v>
      </c>
      <c r="L52" s="163" t="s">
        <v>231</v>
      </c>
      <c r="M52" s="163" t="s">
        <v>231</v>
      </c>
      <c r="N52" s="163" t="s">
        <v>231</v>
      </c>
      <c r="O52" s="163" t="s">
        <v>231</v>
      </c>
      <c r="P52" s="163" t="s">
        <v>231</v>
      </c>
      <c r="Q52" s="163" t="s">
        <v>231</v>
      </c>
      <c r="R52" s="163" t="s">
        <v>231</v>
      </c>
      <c r="S52" s="163" t="s">
        <v>231</v>
      </c>
      <c r="T52" s="163" t="s">
        <v>231</v>
      </c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 t="s">
        <v>249</v>
      </c>
      <c r="BJ52" s="158" t="s">
        <v>249</v>
      </c>
      <c r="BK52" s="158" t="s">
        <v>249</v>
      </c>
      <c r="BL52" s="158" t="s">
        <v>249</v>
      </c>
      <c r="BM52" s="158" t="s">
        <v>249</v>
      </c>
      <c r="BN52" s="158" t="s">
        <v>249</v>
      </c>
      <c r="BO52" s="158" t="s">
        <v>249</v>
      </c>
      <c r="BP52" s="158" t="s">
        <v>249</v>
      </c>
      <c r="BQ52" s="158" t="s">
        <v>249</v>
      </c>
      <c r="BR52" s="158" t="s">
        <v>186</v>
      </c>
      <c r="BS52" s="158"/>
      <c r="BT52" s="158"/>
      <c r="BU52" s="158"/>
      <c r="BV52" s="158"/>
      <c r="BW52" s="158"/>
      <c r="BX52" s="158"/>
      <c r="BY52" s="158"/>
      <c r="BZ52" s="158"/>
      <c r="CA52" s="159" t="s">
        <v>187</v>
      </c>
      <c r="CB52" s="159"/>
      <c r="CC52" s="159"/>
      <c r="CD52" s="159"/>
      <c r="CE52" s="159"/>
      <c r="CF52" s="159"/>
      <c r="CG52" s="159"/>
      <c r="CH52" s="159"/>
      <c r="CI52" s="158">
        <f>(1.74)/2</f>
        <v>0.87</v>
      </c>
      <c r="CJ52" s="158"/>
      <c r="CK52" s="158"/>
      <c r="CL52" s="158"/>
      <c r="CM52" s="158"/>
      <c r="CN52" s="158"/>
      <c r="CO52" s="158"/>
      <c r="CP52" s="158"/>
      <c r="CQ52" s="158"/>
      <c r="CR52" s="158"/>
      <c r="CS52" s="158"/>
      <c r="CT52" s="158"/>
      <c r="CU52" s="158"/>
      <c r="CV52" s="158"/>
      <c r="CW52" s="158"/>
      <c r="CX52" s="158"/>
      <c r="CY52" s="158"/>
      <c r="CZ52" s="158"/>
      <c r="DA52" s="158"/>
      <c r="DB52" s="158"/>
      <c r="DC52" s="158"/>
      <c r="DD52" s="158"/>
      <c r="DE52" s="158"/>
      <c r="DF52" s="158"/>
      <c r="DG52" s="158"/>
      <c r="DH52" s="158"/>
      <c r="DI52" s="163"/>
      <c r="DJ52" s="163"/>
      <c r="DK52" s="163"/>
      <c r="DL52" s="163"/>
      <c r="DM52" s="163"/>
      <c r="DN52" s="163"/>
      <c r="DO52" s="163"/>
      <c r="DP52" s="163"/>
      <c r="DQ52" s="163"/>
      <c r="DR52" s="163"/>
      <c r="DS52" s="174">
        <v>10</v>
      </c>
      <c r="DT52" s="174"/>
      <c r="DU52" s="174"/>
      <c r="DV52" s="174"/>
      <c r="DW52" s="174"/>
      <c r="DX52" s="174"/>
      <c r="DY52" s="174"/>
      <c r="DZ52" s="174"/>
      <c r="EA52" s="174"/>
      <c r="EB52" s="174"/>
      <c r="EC52" s="174"/>
      <c r="ED52" s="158"/>
      <c r="EE52" s="158"/>
      <c r="EF52" s="158"/>
      <c r="EG52" s="158"/>
      <c r="EH52" s="158"/>
      <c r="EI52" s="158"/>
      <c r="EJ52" s="158"/>
      <c r="EK52" s="158"/>
      <c r="EL52" s="158"/>
      <c r="EM52" s="158"/>
      <c r="EN52" s="158"/>
      <c r="EO52" s="158"/>
      <c r="EP52" s="158"/>
      <c r="EQ52" s="158"/>
      <c r="ER52" s="158"/>
      <c r="ES52" s="158"/>
      <c r="ET52" s="158"/>
      <c r="EU52" s="158"/>
      <c r="EV52" s="158"/>
      <c r="EW52" s="158"/>
      <c r="EX52" s="158"/>
      <c r="EY52" s="158"/>
      <c r="EZ52" s="158"/>
      <c r="FA52" s="158"/>
      <c r="FB52" s="158"/>
      <c r="FC52" s="158"/>
      <c r="FD52" s="158"/>
      <c r="FE52" s="158"/>
      <c r="FF52" s="158"/>
      <c r="FG52" s="158"/>
    </row>
    <row r="53" spans="1:163" ht="33.75" customHeight="1">
      <c r="A53" s="159" t="s">
        <v>227</v>
      </c>
      <c r="B53" s="159"/>
      <c r="C53" s="159"/>
      <c r="D53" s="159"/>
      <c r="E53" s="159"/>
      <c r="F53" s="159"/>
      <c r="G53" s="159"/>
      <c r="H53" s="159"/>
      <c r="I53" s="159"/>
      <c r="J53" s="159"/>
      <c r="K53" s="163" t="s">
        <v>232</v>
      </c>
      <c r="L53" s="163" t="s">
        <v>232</v>
      </c>
      <c r="M53" s="163" t="s">
        <v>232</v>
      </c>
      <c r="N53" s="163" t="s">
        <v>232</v>
      </c>
      <c r="O53" s="163" t="s">
        <v>232</v>
      </c>
      <c r="P53" s="163" t="s">
        <v>232</v>
      </c>
      <c r="Q53" s="163" t="s">
        <v>232</v>
      </c>
      <c r="R53" s="163" t="s">
        <v>232</v>
      </c>
      <c r="S53" s="163" t="s">
        <v>232</v>
      </c>
      <c r="T53" s="163" t="s">
        <v>232</v>
      </c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  <c r="BI53" s="158" t="s">
        <v>249</v>
      </c>
      <c r="BJ53" s="158" t="s">
        <v>249</v>
      </c>
      <c r="BK53" s="158" t="s">
        <v>249</v>
      </c>
      <c r="BL53" s="158" t="s">
        <v>249</v>
      </c>
      <c r="BM53" s="158" t="s">
        <v>249</v>
      </c>
      <c r="BN53" s="158" t="s">
        <v>249</v>
      </c>
      <c r="BO53" s="158" t="s">
        <v>249</v>
      </c>
      <c r="BP53" s="158" t="s">
        <v>249</v>
      </c>
      <c r="BQ53" s="158" t="s">
        <v>249</v>
      </c>
      <c r="BR53" s="158" t="s">
        <v>186</v>
      </c>
      <c r="BS53" s="158"/>
      <c r="BT53" s="158"/>
      <c r="BU53" s="158"/>
      <c r="BV53" s="158"/>
      <c r="BW53" s="158"/>
      <c r="BX53" s="158"/>
      <c r="BY53" s="158"/>
      <c r="BZ53" s="158"/>
      <c r="CA53" s="159" t="s">
        <v>187</v>
      </c>
      <c r="CB53" s="159"/>
      <c r="CC53" s="159"/>
      <c r="CD53" s="159"/>
      <c r="CE53" s="159"/>
      <c r="CF53" s="159"/>
      <c r="CG53" s="159"/>
      <c r="CH53" s="159"/>
      <c r="CI53" s="158">
        <f>(0.174)/2</f>
        <v>0.087</v>
      </c>
      <c r="CJ53" s="158"/>
      <c r="CK53" s="158"/>
      <c r="CL53" s="158"/>
      <c r="CM53" s="158"/>
      <c r="CN53" s="158"/>
      <c r="CO53" s="158"/>
      <c r="CP53" s="158"/>
      <c r="CQ53" s="158"/>
      <c r="CR53" s="158"/>
      <c r="CS53" s="158"/>
      <c r="CT53" s="158"/>
      <c r="CU53" s="158"/>
      <c r="CV53" s="158"/>
      <c r="CW53" s="158"/>
      <c r="CX53" s="158"/>
      <c r="CY53" s="158"/>
      <c r="CZ53" s="158"/>
      <c r="DA53" s="158"/>
      <c r="DB53" s="158"/>
      <c r="DC53" s="158"/>
      <c r="DD53" s="158"/>
      <c r="DE53" s="158"/>
      <c r="DF53" s="158"/>
      <c r="DG53" s="158"/>
      <c r="DH53" s="158"/>
      <c r="DI53" s="163"/>
      <c r="DJ53" s="163"/>
      <c r="DK53" s="163"/>
      <c r="DL53" s="163"/>
      <c r="DM53" s="163"/>
      <c r="DN53" s="163"/>
      <c r="DO53" s="163"/>
      <c r="DP53" s="163"/>
      <c r="DQ53" s="163"/>
      <c r="DR53" s="163"/>
      <c r="DS53" s="174">
        <v>10</v>
      </c>
      <c r="DT53" s="174"/>
      <c r="DU53" s="174"/>
      <c r="DV53" s="174"/>
      <c r="DW53" s="174"/>
      <c r="DX53" s="174"/>
      <c r="DY53" s="174"/>
      <c r="DZ53" s="174"/>
      <c r="EA53" s="174"/>
      <c r="EB53" s="174"/>
      <c r="EC53" s="174"/>
      <c r="ED53" s="158"/>
      <c r="EE53" s="158"/>
      <c r="EF53" s="158"/>
      <c r="EG53" s="158"/>
      <c r="EH53" s="158"/>
      <c r="EI53" s="158"/>
      <c r="EJ53" s="158"/>
      <c r="EK53" s="158"/>
      <c r="EL53" s="158"/>
      <c r="EM53" s="158"/>
      <c r="EN53" s="158"/>
      <c r="EO53" s="158"/>
      <c r="EP53" s="158"/>
      <c r="EQ53" s="158"/>
      <c r="ER53" s="158"/>
      <c r="ES53" s="158"/>
      <c r="ET53" s="158"/>
      <c r="EU53" s="158"/>
      <c r="EV53" s="158"/>
      <c r="EW53" s="158"/>
      <c r="EX53" s="158"/>
      <c r="EY53" s="158"/>
      <c r="EZ53" s="158"/>
      <c r="FA53" s="158"/>
      <c r="FB53" s="158"/>
      <c r="FC53" s="158"/>
      <c r="FD53" s="158"/>
      <c r="FE53" s="158"/>
      <c r="FF53" s="158"/>
      <c r="FG53" s="158"/>
    </row>
    <row r="54" spans="1:163" ht="27" customHeight="1">
      <c r="A54" s="159" t="s">
        <v>228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63" t="s">
        <v>233</v>
      </c>
      <c r="L54" s="163" t="s">
        <v>233</v>
      </c>
      <c r="M54" s="163" t="s">
        <v>233</v>
      </c>
      <c r="N54" s="163" t="s">
        <v>233</v>
      </c>
      <c r="O54" s="163" t="s">
        <v>233</v>
      </c>
      <c r="P54" s="163" t="s">
        <v>233</v>
      </c>
      <c r="Q54" s="163" t="s">
        <v>233</v>
      </c>
      <c r="R54" s="163" t="s">
        <v>233</v>
      </c>
      <c r="S54" s="163" t="s">
        <v>233</v>
      </c>
      <c r="T54" s="163" t="s">
        <v>233</v>
      </c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158" t="s">
        <v>250</v>
      </c>
      <c r="BJ54" s="158" t="s">
        <v>250</v>
      </c>
      <c r="BK54" s="158" t="s">
        <v>250</v>
      </c>
      <c r="BL54" s="158" t="s">
        <v>250</v>
      </c>
      <c r="BM54" s="158" t="s">
        <v>250</v>
      </c>
      <c r="BN54" s="158" t="s">
        <v>250</v>
      </c>
      <c r="BO54" s="158" t="s">
        <v>250</v>
      </c>
      <c r="BP54" s="158" t="s">
        <v>250</v>
      </c>
      <c r="BQ54" s="158" t="s">
        <v>250</v>
      </c>
      <c r="BR54" s="158" t="s">
        <v>186</v>
      </c>
      <c r="BS54" s="158"/>
      <c r="BT54" s="158"/>
      <c r="BU54" s="158"/>
      <c r="BV54" s="158"/>
      <c r="BW54" s="158"/>
      <c r="BX54" s="158"/>
      <c r="BY54" s="158"/>
      <c r="BZ54" s="158"/>
      <c r="CA54" s="159" t="s">
        <v>187</v>
      </c>
      <c r="CB54" s="159"/>
      <c r="CC54" s="159"/>
      <c r="CD54" s="159"/>
      <c r="CE54" s="159"/>
      <c r="CF54" s="159"/>
      <c r="CG54" s="159"/>
      <c r="CH54" s="159"/>
      <c r="CI54" s="158">
        <f>(0.34)/2</f>
        <v>0.17</v>
      </c>
      <c r="CJ54" s="158"/>
      <c r="CK54" s="158"/>
      <c r="CL54" s="158"/>
      <c r="CM54" s="158"/>
      <c r="CN54" s="158"/>
      <c r="CO54" s="158"/>
      <c r="CP54" s="158"/>
      <c r="CQ54" s="158"/>
      <c r="CR54" s="158"/>
      <c r="CS54" s="158"/>
      <c r="CT54" s="158"/>
      <c r="CU54" s="158"/>
      <c r="CV54" s="158"/>
      <c r="CW54" s="158"/>
      <c r="CX54" s="158"/>
      <c r="CY54" s="158"/>
      <c r="CZ54" s="158"/>
      <c r="DA54" s="158"/>
      <c r="DB54" s="158"/>
      <c r="DC54" s="158"/>
      <c r="DD54" s="158"/>
      <c r="DE54" s="158"/>
      <c r="DF54" s="158"/>
      <c r="DG54" s="158"/>
      <c r="DH54" s="158"/>
      <c r="DI54" s="163"/>
      <c r="DJ54" s="163"/>
      <c r="DK54" s="163"/>
      <c r="DL54" s="163"/>
      <c r="DM54" s="163"/>
      <c r="DN54" s="163"/>
      <c r="DO54" s="163"/>
      <c r="DP54" s="163"/>
      <c r="DQ54" s="163"/>
      <c r="DR54" s="163"/>
      <c r="DS54" s="174">
        <v>10</v>
      </c>
      <c r="DT54" s="174"/>
      <c r="DU54" s="174"/>
      <c r="DV54" s="174"/>
      <c r="DW54" s="174"/>
      <c r="DX54" s="174"/>
      <c r="DY54" s="174"/>
      <c r="DZ54" s="174"/>
      <c r="EA54" s="174"/>
      <c r="EB54" s="174"/>
      <c r="EC54" s="174"/>
      <c r="ED54" s="158"/>
      <c r="EE54" s="158"/>
      <c r="EF54" s="158"/>
      <c r="EG54" s="158"/>
      <c r="EH54" s="158"/>
      <c r="EI54" s="158"/>
      <c r="EJ54" s="158"/>
      <c r="EK54" s="158"/>
      <c r="EL54" s="158"/>
      <c r="EM54" s="158"/>
      <c r="EN54" s="158"/>
      <c r="EO54" s="158"/>
      <c r="EP54" s="158"/>
      <c r="EQ54" s="158"/>
      <c r="ER54" s="158"/>
      <c r="ES54" s="158"/>
      <c r="ET54" s="158"/>
      <c r="EU54" s="158"/>
      <c r="EV54" s="158"/>
      <c r="EW54" s="158"/>
      <c r="EX54" s="158"/>
      <c r="EY54" s="158"/>
      <c r="EZ54" s="158"/>
      <c r="FA54" s="158"/>
      <c r="FB54" s="158"/>
      <c r="FC54" s="158"/>
      <c r="FD54" s="158"/>
      <c r="FE54" s="158"/>
      <c r="FF54" s="158"/>
      <c r="FG54" s="158"/>
    </row>
    <row r="55" spans="1:163" ht="12.75">
      <c r="A55" s="209" t="s">
        <v>234</v>
      </c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  <c r="BH55" s="210"/>
      <c r="BI55" s="210"/>
      <c r="BJ55" s="210"/>
      <c r="BK55" s="210"/>
      <c r="BL55" s="210"/>
      <c r="BM55" s="210"/>
      <c r="BN55" s="210"/>
      <c r="BO55" s="210"/>
      <c r="BP55" s="210"/>
      <c r="BQ55" s="210"/>
      <c r="BR55" s="210"/>
      <c r="BS55" s="210"/>
      <c r="BT55" s="210"/>
      <c r="BU55" s="210"/>
      <c r="BV55" s="210"/>
      <c r="BW55" s="210"/>
      <c r="BX55" s="210"/>
      <c r="BY55" s="210"/>
      <c r="BZ55" s="210"/>
      <c r="CA55" s="210"/>
      <c r="CB55" s="210"/>
      <c r="CC55" s="210"/>
      <c r="CD55" s="210"/>
      <c r="CE55" s="210"/>
      <c r="CF55" s="210"/>
      <c r="CG55" s="210"/>
      <c r="CH55" s="210"/>
      <c r="CI55" s="210"/>
      <c r="CJ55" s="210"/>
      <c r="CK55" s="210"/>
      <c r="CL55" s="210"/>
      <c r="CM55" s="210"/>
      <c r="CN55" s="210"/>
      <c r="CO55" s="210"/>
      <c r="CP55" s="210"/>
      <c r="CQ55" s="210"/>
      <c r="CR55" s="210"/>
      <c r="CS55" s="210"/>
      <c r="CT55" s="210"/>
      <c r="CU55" s="210"/>
      <c r="CV55" s="210"/>
      <c r="CW55" s="210"/>
      <c r="CX55" s="210"/>
      <c r="CY55" s="210"/>
      <c r="CZ55" s="210"/>
      <c r="DA55" s="210"/>
      <c r="DB55" s="210"/>
      <c r="DC55" s="210"/>
      <c r="DD55" s="210"/>
      <c r="DE55" s="210"/>
      <c r="DF55" s="210"/>
      <c r="DG55" s="210"/>
      <c r="DH55" s="210"/>
      <c r="DI55" s="210"/>
      <c r="DJ55" s="210"/>
      <c r="DK55" s="210"/>
      <c r="DL55" s="210"/>
      <c r="DM55" s="210"/>
      <c r="DN55" s="210"/>
      <c r="DO55" s="210"/>
      <c r="DP55" s="210"/>
      <c r="DQ55" s="210"/>
      <c r="DR55" s="210"/>
      <c r="DS55" s="210"/>
      <c r="DT55" s="210"/>
      <c r="DU55" s="210"/>
      <c r="DV55" s="210"/>
      <c r="DW55" s="210"/>
      <c r="DX55" s="210"/>
      <c r="DY55" s="210"/>
      <c r="DZ55" s="210"/>
      <c r="EA55" s="210"/>
      <c r="EB55" s="210"/>
      <c r="EC55" s="210"/>
      <c r="ED55" s="210"/>
      <c r="EE55" s="210"/>
      <c r="EF55" s="210"/>
      <c r="EG55" s="210"/>
      <c r="EH55" s="210"/>
      <c r="EI55" s="210"/>
      <c r="EJ55" s="210"/>
      <c r="EK55" s="210"/>
      <c r="EL55" s="210"/>
      <c r="EM55" s="210"/>
      <c r="EN55" s="210"/>
      <c r="EO55" s="210"/>
      <c r="EP55" s="210"/>
      <c r="EQ55" s="210"/>
      <c r="ER55" s="210"/>
      <c r="ES55" s="210"/>
      <c r="ET55" s="210"/>
      <c r="EU55" s="210"/>
      <c r="EV55" s="210"/>
      <c r="EW55" s="210"/>
      <c r="EX55" s="210"/>
      <c r="EY55" s="210"/>
      <c r="EZ55" s="210"/>
      <c r="FA55" s="210"/>
      <c r="FB55" s="210"/>
      <c r="FC55" s="210"/>
      <c r="FD55" s="210"/>
      <c r="FE55" s="210"/>
      <c r="FF55" s="210"/>
      <c r="FG55" s="211"/>
    </row>
    <row r="56" spans="1:163" ht="24.75" customHeight="1">
      <c r="A56" s="159" t="s">
        <v>235</v>
      </c>
      <c r="B56" s="159"/>
      <c r="C56" s="159"/>
      <c r="D56" s="159"/>
      <c r="E56" s="159"/>
      <c r="F56" s="159"/>
      <c r="G56" s="159"/>
      <c r="H56" s="159"/>
      <c r="I56" s="159"/>
      <c r="J56" s="159"/>
      <c r="K56" s="163" t="s">
        <v>237</v>
      </c>
      <c r="L56" s="163" t="s">
        <v>237</v>
      </c>
      <c r="M56" s="163" t="s">
        <v>237</v>
      </c>
      <c r="N56" s="163" t="s">
        <v>237</v>
      </c>
      <c r="O56" s="163" t="s">
        <v>237</v>
      </c>
      <c r="P56" s="163" t="s">
        <v>237</v>
      </c>
      <c r="Q56" s="163" t="s">
        <v>237</v>
      </c>
      <c r="R56" s="163" t="s">
        <v>237</v>
      </c>
      <c r="S56" s="163" t="s">
        <v>237</v>
      </c>
      <c r="T56" s="163" t="s">
        <v>237</v>
      </c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 t="s">
        <v>246</v>
      </c>
      <c r="BJ56" s="158" t="s">
        <v>246</v>
      </c>
      <c r="BK56" s="158" t="s">
        <v>246</v>
      </c>
      <c r="BL56" s="158" t="s">
        <v>246</v>
      </c>
      <c r="BM56" s="158" t="s">
        <v>246</v>
      </c>
      <c r="BN56" s="158" t="s">
        <v>246</v>
      </c>
      <c r="BO56" s="158" t="s">
        <v>246</v>
      </c>
      <c r="BP56" s="158" t="s">
        <v>246</v>
      </c>
      <c r="BQ56" s="158" t="s">
        <v>246</v>
      </c>
      <c r="BR56" s="158" t="s">
        <v>186</v>
      </c>
      <c r="BS56" s="158"/>
      <c r="BT56" s="158"/>
      <c r="BU56" s="158"/>
      <c r="BV56" s="158"/>
      <c r="BW56" s="158"/>
      <c r="BX56" s="158"/>
      <c r="BY56" s="158"/>
      <c r="BZ56" s="158"/>
      <c r="CA56" s="159" t="s">
        <v>187</v>
      </c>
      <c r="CB56" s="159"/>
      <c r="CC56" s="159"/>
      <c r="CD56" s="159"/>
      <c r="CE56" s="159"/>
      <c r="CF56" s="159"/>
      <c r="CG56" s="159"/>
      <c r="CH56" s="159"/>
      <c r="CI56" s="158">
        <f>(0.7)/2</f>
        <v>0.35</v>
      </c>
      <c r="CJ56" s="158"/>
      <c r="CK56" s="158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  <c r="CV56" s="158"/>
      <c r="CW56" s="158"/>
      <c r="CX56" s="158"/>
      <c r="CY56" s="158"/>
      <c r="CZ56" s="158"/>
      <c r="DA56" s="158"/>
      <c r="DB56" s="158"/>
      <c r="DC56" s="158"/>
      <c r="DD56" s="158"/>
      <c r="DE56" s="158"/>
      <c r="DF56" s="158"/>
      <c r="DG56" s="158"/>
      <c r="DH56" s="158"/>
      <c r="DI56" s="163"/>
      <c r="DJ56" s="163"/>
      <c r="DK56" s="163"/>
      <c r="DL56" s="163"/>
      <c r="DM56" s="163"/>
      <c r="DN56" s="163"/>
      <c r="DO56" s="163"/>
      <c r="DP56" s="163"/>
      <c r="DQ56" s="163"/>
      <c r="DR56" s="163"/>
      <c r="DS56" s="174">
        <v>10</v>
      </c>
      <c r="DT56" s="174"/>
      <c r="DU56" s="174"/>
      <c r="DV56" s="174"/>
      <c r="DW56" s="174"/>
      <c r="DX56" s="174"/>
      <c r="DY56" s="174"/>
      <c r="DZ56" s="174"/>
      <c r="EA56" s="174"/>
      <c r="EB56" s="174"/>
      <c r="EC56" s="174"/>
      <c r="ED56" s="158"/>
      <c r="EE56" s="158"/>
      <c r="EF56" s="158"/>
      <c r="EG56" s="158"/>
      <c r="EH56" s="158"/>
      <c r="EI56" s="158"/>
      <c r="EJ56" s="158"/>
      <c r="EK56" s="158"/>
      <c r="EL56" s="158"/>
      <c r="EM56" s="158"/>
      <c r="EN56" s="158"/>
      <c r="EO56" s="158"/>
      <c r="EP56" s="158"/>
      <c r="EQ56" s="158"/>
      <c r="ER56" s="158"/>
      <c r="ES56" s="158"/>
      <c r="ET56" s="158"/>
      <c r="EU56" s="158"/>
      <c r="EV56" s="158"/>
      <c r="EW56" s="158"/>
      <c r="EX56" s="158"/>
      <c r="EY56" s="158"/>
      <c r="EZ56" s="158"/>
      <c r="FA56" s="158"/>
      <c r="FB56" s="158"/>
      <c r="FC56" s="158"/>
      <c r="FD56" s="158"/>
      <c r="FE56" s="158"/>
      <c r="FF56" s="158"/>
      <c r="FG56" s="158"/>
    </row>
    <row r="57" spans="1:163" ht="28.5" customHeight="1">
      <c r="A57" s="159" t="s">
        <v>139</v>
      </c>
      <c r="B57" s="159"/>
      <c r="C57" s="159"/>
      <c r="D57" s="159"/>
      <c r="E57" s="159"/>
      <c r="F57" s="159"/>
      <c r="G57" s="159"/>
      <c r="H57" s="159"/>
      <c r="I57" s="159"/>
      <c r="J57" s="159"/>
      <c r="K57" s="163" t="s">
        <v>238</v>
      </c>
      <c r="L57" s="163" t="s">
        <v>238</v>
      </c>
      <c r="M57" s="163" t="s">
        <v>238</v>
      </c>
      <c r="N57" s="163" t="s">
        <v>238</v>
      </c>
      <c r="O57" s="163" t="s">
        <v>238</v>
      </c>
      <c r="P57" s="163" t="s">
        <v>238</v>
      </c>
      <c r="Q57" s="163" t="s">
        <v>238</v>
      </c>
      <c r="R57" s="163" t="s">
        <v>238</v>
      </c>
      <c r="S57" s="163" t="s">
        <v>238</v>
      </c>
      <c r="T57" s="163" t="s">
        <v>238</v>
      </c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 t="s">
        <v>246</v>
      </c>
      <c r="BJ57" s="158" t="s">
        <v>246</v>
      </c>
      <c r="BK57" s="158" t="s">
        <v>246</v>
      </c>
      <c r="BL57" s="158" t="s">
        <v>246</v>
      </c>
      <c r="BM57" s="158" t="s">
        <v>246</v>
      </c>
      <c r="BN57" s="158" t="s">
        <v>246</v>
      </c>
      <c r="BO57" s="158" t="s">
        <v>246</v>
      </c>
      <c r="BP57" s="158" t="s">
        <v>246</v>
      </c>
      <c r="BQ57" s="158" t="s">
        <v>246</v>
      </c>
      <c r="BR57" s="158" t="s">
        <v>186</v>
      </c>
      <c r="BS57" s="158"/>
      <c r="BT57" s="158"/>
      <c r="BU57" s="158"/>
      <c r="BV57" s="158"/>
      <c r="BW57" s="158"/>
      <c r="BX57" s="158"/>
      <c r="BY57" s="158"/>
      <c r="BZ57" s="158"/>
      <c r="CA57" s="159" t="s">
        <v>187</v>
      </c>
      <c r="CB57" s="159"/>
      <c r="CC57" s="159"/>
      <c r="CD57" s="159"/>
      <c r="CE57" s="159"/>
      <c r="CF57" s="159"/>
      <c r="CG57" s="159"/>
      <c r="CH57" s="159"/>
      <c r="CI57" s="158">
        <f>(0.02)/2</f>
        <v>0.01</v>
      </c>
      <c r="CJ57" s="158"/>
      <c r="CK57" s="158"/>
      <c r="CL57" s="158"/>
      <c r="CM57" s="158"/>
      <c r="CN57" s="158"/>
      <c r="CO57" s="158"/>
      <c r="CP57" s="158"/>
      <c r="CQ57" s="158"/>
      <c r="CR57" s="158"/>
      <c r="CS57" s="158"/>
      <c r="CT57" s="158"/>
      <c r="CU57" s="158"/>
      <c r="CV57" s="158"/>
      <c r="CW57" s="158"/>
      <c r="CX57" s="158"/>
      <c r="CY57" s="158"/>
      <c r="CZ57" s="158"/>
      <c r="DA57" s="158"/>
      <c r="DB57" s="158"/>
      <c r="DC57" s="158"/>
      <c r="DD57" s="158"/>
      <c r="DE57" s="158"/>
      <c r="DF57" s="158"/>
      <c r="DG57" s="158"/>
      <c r="DH57" s="158"/>
      <c r="DI57" s="163"/>
      <c r="DJ57" s="163"/>
      <c r="DK57" s="163"/>
      <c r="DL57" s="163"/>
      <c r="DM57" s="163"/>
      <c r="DN57" s="163"/>
      <c r="DO57" s="163"/>
      <c r="DP57" s="163"/>
      <c r="DQ57" s="163"/>
      <c r="DR57" s="163"/>
      <c r="DS57" s="174">
        <v>10</v>
      </c>
      <c r="DT57" s="174"/>
      <c r="DU57" s="174"/>
      <c r="DV57" s="174"/>
      <c r="DW57" s="174"/>
      <c r="DX57" s="174"/>
      <c r="DY57" s="174"/>
      <c r="DZ57" s="174"/>
      <c r="EA57" s="174"/>
      <c r="EB57" s="174"/>
      <c r="EC57" s="174"/>
      <c r="ED57" s="158"/>
      <c r="EE57" s="158"/>
      <c r="EF57" s="158"/>
      <c r="EG57" s="158"/>
      <c r="EH57" s="158"/>
      <c r="EI57" s="158"/>
      <c r="EJ57" s="158"/>
      <c r="EK57" s="158"/>
      <c r="EL57" s="158"/>
      <c r="EM57" s="158"/>
      <c r="EN57" s="158"/>
      <c r="EO57" s="158"/>
      <c r="EP57" s="158"/>
      <c r="EQ57" s="158"/>
      <c r="ER57" s="158"/>
      <c r="ES57" s="158"/>
      <c r="ET57" s="158"/>
      <c r="EU57" s="158"/>
      <c r="EV57" s="158"/>
      <c r="EW57" s="158"/>
      <c r="EX57" s="158"/>
      <c r="EY57" s="158"/>
      <c r="EZ57" s="158"/>
      <c r="FA57" s="158"/>
      <c r="FB57" s="158"/>
      <c r="FC57" s="158"/>
      <c r="FD57" s="158"/>
      <c r="FE57" s="158"/>
      <c r="FF57" s="158"/>
      <c r="FG57" s="158"/>
    </row>
    <row r="58" spans="1:163" ht="21.75" customHeight="1">
      <c r="A58" s="159" t="s">
        <v>165</v>
      </c>
      <c r="B58" s="159"/>
      <c r="C58" s="159"/>
      <c r="D58" s="159"/>
      <c r="E58" s="159"/>
      <c r="F58" s="159"/>
      <c r="G58" s="159"/>
      <c r="H58" s="159"/>
      <c r="I58" s="159"/>
      <c r="J58" s="159"/>
      <c r="K58" s="163" t="s">
        <v>239</v>
      </c>
      <c r="L58" s="163" t="s">
        <v>239</v>
      </c>
      <c r="M58" s="163" t="s">
        <v>239</v>
      </c>
      <c r="N58" s="163" t="s">
        <v>239</v>
      </c>
      <c r="O58" s="163" t="s">
        <v>239</v>
      </c>
      <c r="P58" s="163" t="s">
        <v>239</v>
      </c>
      <c r="Q58" s="163" t="s">
        <v>239</v>
      </c>
      <c r="R58" s="163" t="s">
        <v>239</v>
      </c>
      <c r="S58" s="163" t="s">
        <v>239</v>
      </c>
      <c r="T58" s="163" t="s">
        <v>239</v>
      </c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 t="s">
        <v>246</v>
      </c>
      <c r="BJ58" s="158" t="s">
        <v>246</v>
      </c>
      <c r="BK58" s="158" t="s">
        <v>246</v>
      </c>
      <c r="BL58" s="158" t="s">
        <v>246</v>
      </c>
      <c r="BM58" s="158" t="s">
        <v>246</v>
      </c>
      <c r="BN58" s="158" t="s">
        <v>246</v>
      </c>
      <c r="BO58" s="158" t="s">
        <v>246</v>
      </c>
      <c r="BP58" s="158" t="s">
        <v>246</v>
      </c>
      <c r="BQ58" s="158" t="s">
        <v>246</v>
      </c>
      <c r="BR58" s="158" t="s">
        <v>186</v>
      </c>
      <c r="BS58" s="158"/>
      <c r="BT58" s="158"/>
      <c r="BU58" s="158"/>
      <c r="BV58" s="158"/>
      <c r="BW58" s="158"/>
      <c r="BX58" s="158"/>
      <c r="BY58" s="158"/>
      <c r="BZ58" s="158"/>
      <c r="CA58" s="159" t="s">
        <v>187</v>
      </c>
      <c r="CB58" s="159"/>
      <c r="CC58" s="159"/>
      <c r="CD58" s="159"/>
      <c r="CE58" s="159"/>
      <c r="CF58" s="159"/>
      <c r="CG58" s="159"/>
      <c r="CH58" s="159"/>
      <c r="CI58" s="158">
        <f>(0.02)/2</f>
        <v>0.01</v>
      </c>
      <c r="CJ58" s="158"/>
      <c r="CK58" s="158"/>
      <c r="CL58" s="158"/>
      <c r="CM58" s="158"/>
      <c r="CN58" s="158"/>
      <c r="CO58" s="158"/>
      <c r="CP58" s="158"/>
      <c r="CQ58" s="158"/>
      <c r="CR58" s="158"/>
      <c r="CS58" s="158"/>
      <c r="CT58" s="158"/>
      <c r="CU58" s="158"/>
      <c r="CV58" s="158"/>
      <c r="CW58" s="158"/>
      <c r="CX58" s="158"/>
      <c r="CY58" s="158"/>
      <c r="CZ58" s="158"/>
      <c r="DA58" s="158"/>
      <c r="DB58" s="158"/>
      <c r="DC58" s="158"/>
      <c r="DD58" s="158"/>
      <c r="DE58" s="158"/>
      <c r="DF58" s="158"/>
      <c r="DG58" s="158"/>
      <c r="DH58" s="158"/>
      <c r="DI58" s="163"/>
      <c r="DJ58" s="163"/>
      <c r="DK58" s="163"/>
      <c r="DL58" s="163"/>
      <c r="DM58" s="163"/>
      <c r="DN58" s="163"/>
      <c r="DO58" s="163"/>
      <c r="DP58" s="163"/>
      <c r="DQ58" s="163"/>
      <c r="DR58" s="163"/>
      <c r="DS58" s="174">
        <v>10</v>
      </c>
      <c r="DT58" s="174"/>
      <c r="DU58" s="174"/>
      <c r="DV58" s="174"/>
      <c r="DW58" s="174"/>
      <c r="DX58" s="174"/>
      <c r="DY58" s="174"/>
      <c r="DZ58" s="174"/>
      <c r="EA58" s="174"/>
      <c r="EB58" s="174"/>
      <c r="EC58" s="174"/>
      <c r="ED58" s="158"/>
      <c r="EE58" s="158"/>
      <c r="EF58" s="158"/>
      <c r="EG58" s="158"/>
      <c r="EH58" s="158"/>
      <c r="EI58" s="158"/>
      <c r="EJ58" s="158"/>
      <c r="EK58" s="158"/>
      <c r="EL58" s="158"/>
      <c r="EM58" s="158"/>
      <c r="EN58" s="158"/>
      <c r="EO58" s="158"/>
      <c r="EP58" s="158"/>
      <c r="EQ58" s="158"/>
      <c r="ER58" s="158"/>
      <c r="ES58" s="158"/>
      <c r="ET58" s="158"/>
      <c r="EU58" s="158"/>
      <c r="EV58" s="158"/>
      <c r="EW58" s="158"/>
      <c r="EX58" s="158"/>
      <c r="EY58" s="158"/>
      <c r="EZ58" s="158"/>
      <c r="FA58" s="158"/>
      <c r="FB58" s="158"/>
      <c r="FC58" s="158"/>
      <c r="FD58" s="158"/>
      <c r="FE58" s="158"/>
      <c r="FF58" s="158"/>
      <c r="FG58" s="158"/>
    </row>
    <row r="59" spans="1:163" ht="25.5" customHeight="1">
      <c r="A59" s="159" t="s">
        <v>166</v>
      </c>
      <c r="B59" s="159"/>
      <c r="C59" s="159"/>
      <c r="D59" s="159"/>
      <c r="E59" s="159"/>
      <c r="F59" s="159"/>
      <c r="G59" s="159"/>
      <c r="H59" s="159"/>
      <c r="I59" s="159"/>
      <c r="J59" s="159"/>
      <c r="K59" s="163" t="s">
        <v>240</v>
      </c>
      <c r="L59" s="163" t="s">
        <v>240</v>
      </c>
      <c r="M59" s="163" t="s">
        <v>240</v>
      </c>
      <c r="N59" s="163" t="s">
        <v>240</v>
      </c>
      <c r="O59" s="163" t="s">
        <v>240</v>
      </c>
      <c r="P59" s="163" t="s">
        <v>240</v>
      </c>
      <c r="Q59" s="163" t="s">
        <v>240</v>
      </c>
      <c r="R59" s="163" t="s">
        <v>240</v>
      </c>
      <c r="S59" s="163" t="s">
        <v>240</v>
      </c>
      <c r="T59" s="163" t="s">
        <v>240</v>
      </c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 t="s">
        <v>246</v>
      </c>
      <c r="BJ59" s="158" t="s">
        <v>246</v>
      </c>
      <c r="BK59" s="158" t="s">
        <v>246</v>
      </c>
      <c r="BL59" s="158" t="s">
        <v>246</v>
      </c>
      <c r="BM59" s="158" t="s">
        <v>246</v>
      </c>
      <c r="BN59" s="158" t="s">
        <v>246</v>
      </c>
      <c r="BO59" s="158" t="s">
        <v>246</v>
      </c>
      <c r="BP59" s="158" t="s">
        <v>246</v>
      </c>
      <c r="BQ59" s="158" t="s">
        <v>246</v>
      </c>
      <c r="BR59" s="158" t="s">
        <v>186</v>
      </c>
      <c r="BS59" s="158"/>
      <c r="BT59" s="158"/>
      <c r="BU59" s="158"/>
      <c r="BV59" s="158"/>
      <c r="BW59" s="158"/>
      <c r="BX59" s="158"/>
      <c r="BY59" s="158"/>
      <c r="BZ59" s="158"/>
      <c r="CA59" s="159" t="s">
        <v>187</v>
      </c>
      <c r="CB59" s="159"/>
      <c r="CC59" s="159"/>
      <c r="CD59" s="159"/>
      <c r="CE59" s="159"/>
      <c r="CF59" s="159"/>
      <c r="CG59" s="159"/>
      <c r="CH59" s="159"/>
      <c r="CI59" s="158">
        <f>(0.7)/2</f>
        <v>0.35</v>
      </c>
      <c r="CJ59" s="158"/>
      <c r="CK59" s="158"/>
      <c r="CL59" s="158"/>
      <c r="CM59" s="158"/>
      <c r="CN59" s="158"/>
      <c r="CO59" s="158"/>
      <c r="CP59" s="158"/>
      <c r="CQ59" s="158"/>
      <c r="CR59" s="158"/>
      <c r="CS59" s="158"/>
      <c r="CT59" s="158"/>
      <c r="CU59" s="158"/>
      <c r="CV59" s="158"/>
      <c r="CW59" s="158"/>
      <c r="CX59" s="158"/>
      <c r="CY59" s="158"/>
      <c r="CZ59" s="158"/>
      <c r="DA59" s="158"/>
      <c r="DB59" s="158"/>
      <c r="DC59" s="158"/>
      <c r="DD59" s="158"/>
      <c r="DE59" s="158"/>
      <c r="DF59" s="158"/>
      <c r="DG59" s="158"/>
      <c r="DH59" s="158"/>
      <c r="DI59" s="163"/>
      <c r="DJ59" s="163"/>
      <c r="DK59" s="163"/>
      <c r="DL59" s="163"/>
      <c r="DM59" s="163"/>
      <c r="DN59" s="163"/>
      <c r="DO59" s="163"/>
      <c r="DP59" s="163"/>
      <c r="DQ59" s="163"/>
      <c r="DR59" s="163"/>
      <c r="DS59" s="174">
        <v>10</v>
      </c>
      <c r="DT59" s="174"/>
      <c r="DU59" s="174"/>
      <c r="DV59" s="174"/>
      <c r="DW59" s="174"/>
      <c r="DX59" s="174"/>
      <c r="DY59" s="174"/>
      <c r="DZ59" s="174"/>
      <c r="EA59" s="174"/>
      <c r="EB59" s="174"/>
      <c r="EC59" s="174"/>
      <c r="ED59" s="158"/>
      <c r="EE59" s="158"/>
      <c r="EF59" s="158"/>
      <c r="EG59" s="158"/>
      <c r="EH59" s="158"/>
      <c r="EI59" s="158"/>
      <c r="EJ59" s="158"/>
      <c r="EK59" s="158"/>
      <c r="EL59" s="158"/>
      <c r="EM59" s="158"/>
      <c r="EN59" s="158"/>
      <c r="EO59" s="158"/>
      <c r="EP59" s="158"/>
      <c r="EQ59" s="158"/>
      <c r="ER59" s="158"/>
      <c r="ES59" s="158"/>
      <c r="ET59" s="158"/>
      <c r="EU59" s="158"/>
      <c r="EV59" s="158"/>
      <c r="EW59" s="158"/>
      <c r="EX59" s="158"/>
      <c r="EY59" s="158"/>
      <c r="EZ59" s="158"/>
      <c r="FA59" s="158"/>
      <c r="FB59" s="158"/>
      <c r="FC59" s="158"/>
      <c r="FD59" s="158"/>
      <c r="FE59" s="158"/>
      <c r="FF59" s="158"/>
      <c r="FG59" s="158"/>
    </row>
    <row r="60" spans="1:163" ht="24.75" customHeight="1">
      <c r="A60" s="159" t="s">
        <v>236</v>
      </c>
      <c r="B60" s="159"/>
      <c r="C60" s="159"/>
      <c r="D60" s="159"/>
      <c r="E60" s="159"/>
      <c r="F60" s="159"/>
      <c r="G60" s="159"/>
      <c r="H60" s="159"/>
      <c r="I60" s="159"/>
      <c r="J60" s="159"/>
      <c r="K60" s="163" t="s">
        <v>189</v>
      </c>
      <c r="L60" s="163" t="s">
        <v>189</v>
      </c>
      <c r="M60" s="163" t="s">
        <v>189</v>
      </c>
      <c r="N60" s="163" t="s">
        <v>189</v>
      </c>
      <c r="O60" s="163" t="s">
        <v>189</v>
      </c>
      <c r="P60" s="163" t="s">
        <v>189</v>
      </c>
      <c r="Q60" s="163" t="s">
        <v>189</v>
      </c>
      <c r="R60" s="163" t="s">
        <v>189</v>
      </c>
      <c r="S60" s="163" t="s">
        <v>189</v>
      </c>
      <c r="T60" s="163" t="s">
        <v>189</v>
      </c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 t="s">
        <v>246</v>
      </c>
      <c r="BJ60" s="158" t="s">
        <v>246</v>
      </c>
      <c r="BK60" s="158" t="s">
        <v>246</v>
      </c>
      <c r="BL60" s="158" t="s">
        <v>246</v>
      </c>
      <c r="BM60" s="158" t="s">
        <v>246</v>
      </c>
      <c r="BN60" s="158" t="s">
        <v>246</v>
      </c>
      <c r="BO60" s="158" t="s">
        <v>246</v>
      </c>
      <c r="BP60" s="158" t="s">
        <v>246</v>
      </c>
      <c r="BQ60" s="158" t="s">
        <v>246</v>
      </c>
      <c r="BR60" s="158" t="s">
        <v>186</v>
      </c>
      <c r="BS60" s="158"/>
      <c r="BT60" s="158"/>
      <c r="BU60" s="158"/>
      <c r="BV60" s="158"/>
      <c r="BW60" s="158"/>
      <c r="BX60" s="158"/>
      <c r="BY60" s="158"/>
      <c r="BZ60" s="158"/>
      <c r="CA60" s="159" t="s">
        <v>187</v>
      </c>
      <c r="CB60" s="159"/>
      <c r="CC60" s="159"/>
      <c r="CD60" s="159"/>
      <c r="CE60" s="159"/>
      <c r="CF60" s="159"/>
      <c r="CG60" s="159"/>
      <c r="CH60" s="159"/>
      <c r="CI60" s="158">
        <f>(0.31)/2</f>
        <v>0.155</v>
      </c>
      <c r="CJ60" s="158"/>
      <c r="CK60" s="158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58"/>
      <c r="CX60" s="158"/>
      <c r="CY60" s="158"/>
      <c r="CZ60" s="158"/>
      <c r="DA60" s="158"/>
      <c r="DB60" s="158"/>
      <c r="DC60" s="158"/>
      <c r="DD60" s="158"/>
      <c r="DE60" s="158"/>
      <c r="DF60" s="158"/>
      <c r="DG60" s="158"/>
      <c r="DH60" s="158"/>
      <c r="DI60" s="163"/>
      <c r="DJ60" s="163"/>
      <c r="DK60" s="163"/>
      <c r="DL60" s="163"/>
      <c r="DM60" s="163"/>
      <c r="DN60" s="163"/>
      <c r="DO60" s="163"/>
      <c r="DP60" s="163"/>
      <c r="DQ60" s="163"/>
      <c r="DR60" s="163"/>
      <c r="DS60" s="174">
        <v>10</v>
      </c>
      <c r="DT60" s="174"/>
      <c r="DU60" s="174"/>
      <c r="DV60" s="174"/>
      <c r="DW60" s="174"/>
      <c r="DX60" s="174"/>
      <c r="DY60" s="174"/>
      <c r="DZ60" s="174"/>
      <c r="EA60" s="174"/>
      <c r="EB60" s="174"/>
      <c r="EC60" s="174"/>
      <c r="ED60" s="158"/>
      <c r="EE60" s="158"/>
      <c r="EF60" s="158"/>
      <c r="EG60" s="158"/>
      <c r="EH60" s="158"/>
      <c r="EI60" s="158"/>
      <c r="EJ60" s="158"/>
      <c r="EK60" s="158"/>
      <c r="EL60" s="158"/>
      <c r="EM60" s="158"/>
      <c r="EN60" s="158"/>
      <c r="EO60" s="158"/>
      <c r="EP60" s="158"/>
      <c r="EQ60" s="158"/>
      <c r="ER60" s="158"/>
      <c r="ES60" s="158"/>
      <c r="ET60" s="158"/>
      <c r="EU60" s="158"/>
      <c r="EV60" s="158"/>
      <c r="EW60" s="158"/>
      <c r="EX60" s="158"/>
      <c r="EY60" s="158"/>
      <c r="EZ60" s="158"/>
      <c r="FA60" s="158"/>
      <c r="FB60" s="158"/>
      <c r="FC60" s="158"/>
      <c r="FD60" s="158"/>
      <c r="FE60" s="158"/>
      <c r="FF60" s="158"/>
      <c r="FG60" s="158"/>
    </row>
    <row r="61" spans="1:163" ht="12.75">
      <c r="A61" s="64"/>
      <c r="B61" s="245" t="s">
        <v>254</v>
      </c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45"/>
      <c r="R61" s="245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  <c r="AF61" s="245"/>
      <c r="AG61" s="245"/>
      <c r="AH61" s="245"/>
      <c r="AI61" s="245"/>
      <c r="AJ61" s="245"/>
      <c r="AK61" s="245"/>
      <c r="AL61" s="245"/>
      <c r="AM61" s="245"/>
      <c r="AN61" s="245"/>
      <c r="AO61" s="245"/>
      <c r="AP61" s="245"/>
      <c r="AQ61" s="245"/>
      <c r="AR61" s="245"/>
      <c r="AS61" s="245"/>
      <c r="AT61" s="245"/>
      <c r="AU61" s="245"/>
      <c r="AV61" s="245"/>
      <c r="AW61" s="245"/>
      <c r="AX61" s="245"/>
      <c r="AY61" s="245"/>
      <c r="AZ61" s="245"/>
      <c r="BA61" s="245"/>
      <c r="BB61" s="245"/>
      <c r="BC61" s="245"/>
      <c r="BD61" s="245"/>
      <c r="BE61" s="245"/>
      <c r="BF61" s="245"/>
      <c r="BG61" s="245"/>
      <c r="BH61" s="245"/>
      <c r="BI61" s="245"/>
      <c r="BJ61" s="245"/>
      <c r="BK61" s="245"/>
      <c r="BL61" s="245"/>
      <c r="BM61" s="245"/>
      <c r="BN61" s="245"/>
      <c r="BO61" s="245"/>
      <c r="BP61" s="245"/>
      <c r="BQ61" s="245"/>
      <c r="BR61" s="245"/>
      <c r="BS61" s="245"/>
      <c r="BT61" s="245"/>
      <c r="BU61" s="245"/>
      <c r="BV61" s="245"/>
      <c r="BW61" s="245"/>
      <c r="BX61" s="245"/>
      <c r="BY61" s="245"/>
      <c r="BZ61" s="245"/>
      <c r="CA61" s="245"/>
      <c r="CB61" s="245"/>
      <c r="CC61" s="245"/>
      <c r="CD61" s="245"/>
      <c r="CE61" s="245"/>
      <c r="CF61" s="245"/>
      <c r="CG61" s="245"/>
      <c r="CH61" s="245"/>
      <c r="CI61" s="245"/>
      <c r="CJ61" s="245"/>
      <c r="CK61" s="245"/>
      <c r="CL61" s="245"/>
      <c r="CM61" s="245"/>
      <c r="CN61" s="245"/>
      <c r="CO61" s="245"/>
      <c r="CP61" s="245"/>
      <c r="CQ61" s="245"/>
      <c r="CR61" s="245"/>
      <c r="CS61" s="245"/>
      <c r="CT61" s="245"/>
      <c r="CU61" s="245"/>
      <c r="CV61" s="245"/>
      <c r="CW61" s="245"/>
      <c r="CX61" s="245"/>
      <c r="CY61" s="245"/>
      <c r="CZ61" s="245"/>
      <c r="DA61" s="245"/>
      <c r="DB61" s="245"/>
      <c r="DC61" s="245"/>
      <c r="DD61" s="245"/>
      <c r="DE61" s="245"/>
      <c r="DF61" s="245"/>
      <c r="DG61" s="245"/>
      <c r="DH61" s="245"/>
      <c r="DI61" s="245"/>
      <c r="DJ61" s="245"/>
      <c r="DK61" s="245"/>
      <c r="DL61" s="245"/>
      <c r="DM61" s="245"/>
      <c r="DN61" s="245"/>
      <c r="DO61" s="245"/>
      <c r="DP61" s="245"/>
      <c r="DQ61" s="245"/>
      <c r="DR61" s="245"/>
      <c r="DS61" s="245"/>
      <c r="DT61" s="245"/>
      <c r="DU61" s="245"/>
      <c r="DV61" s="245"/>
      <c r="DW61" s="245"/>
      <c r="DX61" s="245"/>
      <c r="DY61" s="245"/>
      <c r="DZ61" s="245"/>
      <c r="EA61" s="245"/>
      <c r="EB61" s="245"/>
      <c r="EC61" s="245"/>
      <c r="ED61" s="245"/>
      <c r="EE61" s="245"/>
      <c r="EF61" s="245"/>
      <c r="EG61" s="245"/>
      <c r="EH61" s="245"/>
      <c r="EI61" s="245"/>
      <c r="EJ61" s="245"/>
      <c r="EK61" s="245"/>
      <c r="EL61" s="245"/>
      <c r="EM61" s="245"/>
      <c r="EN61" s="245"/>
      <c r="EO61" s="245"/>
      <c r="EP61" s="245"/>
      <c r="EQ61" s="245"/>
      <c r="ER61" s="245"/>
      <c r="ES61" s="245"/>
      <c r="ET61" s="245"/>
      <c r="EU61" s="245"/>
      <c r="EV61" s="245"/>
      <c r="EW61" s="245"/>
      <c r="EX61" s="245"/>
      <c r="EY61" s="245"/>
      <c r="EZ61" s="245"/>
      <c r="FA61" s="245"/>
      <c r="FB61" s="245"/>
      <c r="FC61" s="64"/>
      <c r="FD61" s="64"/>
      <c r="FE61" s="64"/>
      <c r="FF61" s="64"/>
      <c r="FG61" s="64"/>
    </row>
    <row r="62" spans="1:163" ht="12.75">
      <c r="A62" s="167" t="s">
        <v>199</v>
      </c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64"/>
      <c r="BF62" s="64"/>
      <c r="BG62" s="64"/>
      <c r="BH62" s="65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8"/>
      <c r="BV62" s="158"/>
      <c r="BW62" s="158"/>
      <c r="BX62" s="158"/>
      <c r="BY62" s="158"/>
      <c r="BZ62" s="158"/>
      <c r="CA62" s="159"/>
      <c r="CB62" s="159"/>
      <c r="CC62" s="159"/>
      <c r="CD62" s="159"/>
      <c r="CE62" s="159"/>
      <c r="CF62" s="159"/>
      <c r="CG62" s="159"/>
      <c r="CH62" s="159"/>
      <c r="CI62" s="158"/>
      <c r="CJ62" s="158"/>
      <c r="CK62" s="158"/>
      <c r="CL62" s="158"/>
      <c r="CM62" s="158"/>
      <c r="CN62" s="158"/>
      <c r="CO62" s="158"/>
      <c r="CP62" s="158"/>
      <c r="CQ62" s="158"/>
      <c r="CR62" s="158"/>
      <c r="CS62" s="158"/>
      <c r="CT62" s="158"/>
      <c r="CU62" s="158"/>
      <c r="CV62" s="158"/>
      <c r="CW62" s="158"/>
      <c r="CX62" s="158"/>
      <c r="CY62" s="158"/>
      <c r="CZ62" s="158"/>
      <c r="DA62" s="158"/>
      <c r="DB62" s="158"/>
      <c r="DC62" s="158"/>
      <c r="DD62" s="158"/>
      <c r="DE62" s="158"/>
      <c r="DF62" s="158"/>
      <c r="DG62" s="158"/>
      <c r="DH62" s="158"/>
      <c r="DI62" s="163"/>
      <c r="DJ62" s="163"/>
      <c r="DK62" s="163"/>
      <c r="DL62" s="163"/>
      <c r="DM62" s="163"/>
      <c r="DN62" s="163"/>
      <c r="DO62" s="163"/>
      <c r="DP62" s="163"/>
      <c r="DQ62" s="163"/>
      <c r="DR62" s="163"/>
      <c r="DS62" s="174"/>
      <c r="DT62" s="174"/>
      <c r="DU62" s="174"/>
      <c r="DV62" s="174"/>
      <c r="DW62" s="174"/>
      <c r="DX62" s="174"/>
      <c r="DY62" s="174"/>
      <c r="DZ62" s="174"/>
      <c r="EA62" s="174"/>
      <c r="EB62" s="174"/>
      <c r="EC62" s="174"/>
      <c r="ED62" s="158"/>
      <c r="EE62" s="158"/>
      <c r="EF62" s="158"/>
      <c r="EG62" s="158"/>
      <c r="EH62" s="158"/>
      <c r="EI62" s="158"/>
      <c r="EJ62" s="158"/>
      <c r="EK62" s="158"/>
      <c r="EL62" s="158"/>
      <c r="EM62" s="158"/>
      <c r="EN62" s="158"/>
      <c r="EO62" s="158"/>
      <c r="EP62" s="158"/>
      <c r="EQ62" s="158"/>
      <c r="ER62" s="158"/>
      <c r="ES62" s="158"/>
      <c r="ET62" s="158"/>
      <c r="EU62" s="158"/>
      <c r="EV62" s="158"/>
      <c r="EW62" s="158"/>
      <c r="EX62" s="158"/>
      <c r="EY62" s="158"/>
      <c r="EZ62" s="158"/>
      <c r="FA62" s="158"/>
      <c r="FB62" s="158"/>
      <c r="FC62" s="158"/>
      <c r="FD62" s="158"/>
      <c r="FE62" s="158"/>
      <c r="FF62" s="158"/>
      <c r="FG62" s="158"/>
    </row>
    <row r="63" spans="1:163" s="66" customFormat="1" ht="31.5" customHeight="1">
      <c r="A63" s="159" t="s">
        <v>106</v>
      </c>
      <c r="B63" s="159"/>
      <c r="C63" s="159"/>
      <c r="D63" s="159"/>
      <c r="E63" s="159"/>
      <c r="F63" s="159"/>
      <c r="G63" s="159"/>
      <c r="H63" s="159"/>
      <c r="I63" s="159"/>
      <c r="J63" s="159"/>
      <c r="K63" s="160" t="s">
        <v>196</v>
      </c>
      <c r="L63" s="161" t="s">
        <v>196</v>
      </c>
      <c r="M63" s="161" t="s">
        <v>196</v>
      </c>
      <c r="N63" s="161" t="s">
        <v>196</v>
      </c>
      <c r="O63" s="161" t="s">
        <v>196</v>
      </c>
      <c r="P63" s="161" t="s">
        <v>196</v>
      </c>
      <c r="Q63" s="161" t="s">
        <v>196</v>
      </c>
      <c r="R63" s="161" t="s">
        <v>196</v>
      </c>
      <c r="S63" s="161" t="s">
        <v>196</v>
      </c>
      <c r="T63" s="162" t="s">
        <v>196</v>
      </c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 t="s">
        <v>241</v>
      </c>
      <c r="BJ63" s="158" t="s">
        <v>241</v>
      </c>
      <c r="BK63" s="158" t="s">
        <v>241</v>
      </c>
      <c r="BL63" s="158" t="s">
        <v>241</v>
      </c>
      <c r="BM63" s="158" t="s">
        <v>241</v>
      </c>
      <c r="BN63" s="158" t="s">
        <v>241</v>
      </c>
      <c r="BO63" s="158" t="s">
        <v>241</v>
      </c>
      <c r="BP63" s="158" t="s">
        <v>241</v>
      </c>
      <c r="BQ63" s="158" t="s">
        <v>241</v>
      </c>
      <c r="BR63" s="158" t="s">
        <v>186</v>
      </c>
      <c r="BS63" s="158"/>
      <c r="BT63" s="158"/>
      <c r="BU63" s="158"/>
      <c r="BV63" s="158"/>
      <c r="BW63" s="158"/>
      <c r="BX63" s="158"/>
      <c r="BY63" s="158"/>
      <c r="BZ63" s="158"/>
      <c r="CA63" s="159" t="s">
        <v>187</v>
      </c>
      <c r="CB63" s="159"/>
      <c r="CC63" s="159"/>
      <c r="CD63" s="159"/>
      <c r="CE63" s="159"/>
      <c r="CF63" s="159"/>
      <c r="CG63" s="159"/>
      <c r="CH63" s="159"/>
      <c r="CI63" s="158">
        <f>(34)/2</f>
        <v>17</v>
      </c>
      <c r="CJ63" s="158"/>
      <c r="CK63" s="158"/>
      <c r="CL63" s="158"/>
      <c r="CM63" s="158"/>
      <c r="CN63" s="158"/>
      <c r="CO63" s="158"/>
      <c r="CP63" s="158"/>
      <c r="CQ63" s="158"/>
      <c r="CR63" s="158"/>
      <c r="CS63" s="158"/>
      <c r="CT63" s="158"/>
      <c r="CU63" s="158"/>
      <c r="CV63" s="158"/>
      <c r="CW63" s="158"/>
      <c r="CX63" s="158"/>
      <c r="CY63" s="158"/>
      <c r="CZ63" s="158"/>
      <c r="DA63" s="158"/>
      <c r="DB63" s="158"/>
      <c r="DC63" s="158"/>
      <c r="DD63" s="158"/>
      <c r="DE63" s="158"/>
      <c r="DF63" s="158"/>
      <c r="DG63" s="158"/>
      <c r="DH63" s="158"/>
      <c r="DI63" s="163"/>
      <c r="DJ63" s="163"/>
      <c r="DK63" s="163"/>
      <c r="DL63" s="163"/>
      <c r="DM63" s="163"/>
      <c r="DN63" s="163"/>
      <c r="DO63" s="163"/>
      <c r="DP63" s="163"/>
      <c r="DQ63" s="163"/>
      <c r="DR63" s="163"/>
      <c r="DS63" s="174">
        <v>10</v>
      </c>
      <c r="DT63" s="174"/>
      <c r="DU63" s="174"/>
      <c r="DV63" s="174"/>
      <c r="DW63" s="174"/>
      <c r="DX63" s="174"/>
      <c r="DY63" s="174"/>
      <c r="DZ63" s="174"/>
      <c r="EA63" s="174"/>
      <c r="EB63" s="174"/>
      <c r="EC63" s="174"/>
      <c r="ED63" s="158"/>
      <c r="EE63" s="158"/>
      <c r="EF63" s="158"/>
      <c r="EG63" s="158"/>
      <c r="EH63" s="158"/>
      <c r="EI63" s="158"/>
      <c r="EJ63" s="158"/>
      <c r="EK63" s="158"/>
      <c r="EL63" s="158"/>
      <c r="EM63" s="158"/>
      <c r="EN63" s="158"/>
      <c r="EO63" s="158"/>
      <c r="EP63" s="158"/>
      <c r="EQ63" s="158"/>
      <c r="ER63" s="158"/>
      <c r="ES63" s="158"/>
      <c r="ET63" s="158"/>
      <c r="EU63" s="158"/>
      <c r="EV63" s="158"/>
      <c r="EW63" s="158"/>
      <c r="EX63" s="158"/>
      <c r="EY63" s="158"/>
      <c r="EZ63" s="158"/>
      <c r="FA63" s="158"/>
      <c r="FB63" s="158"/>
      <c r="FC63" s="158"/>
      <c r="FD63" s="158"/>
      <c r="FE63" s="158"/>
      <c r="FF63" s="158"/>
      <c r="FG63" s="158"/>
    </row>
    <row r="64" spans="1:163" s="66" customFormat="1" ht="12.75">
      <c r="A64" s="159" t="s">
        <v>200</v>
      </c>
      <c r="B64" s="159"/>
      <c r="C64" s="159"/>
      <c r="D64" s="159"/>
      <c r="E64" s="159"/>
      <c r="F64" s="159"/>
      <c r="G64" s="159"/>
      <c r="H64" s="159"/>
      <c r="I64" s="159"/>
      <c r="J64" s="159"/>
      <c r="K64" s="160" t="s">
        <v>197</v>
      </c>
      <c r="L64" s="161" t="s">
        <v>197</v>
      </c>
      <c r="M64" s="161" t="s">
        <v>197</v>
      </c>
      <c r="N64" s="161" t="s">
        <v>197</v>
      </c>
      <c r="O64" s="161" t="s">
        <v>197</v>
      </c>
      <c r="P64" s="161" t="s">
        <v>197</v>
      </c>
      <c r="Q64" s="161" t="s">
        <v>197</v>
      </c>
      <c r="R64" s="161" t="s">
        <v>197</v>
      </c>
      <c r="S64" s="161" t="s">
        <v>197</v>
      </c>
      <c r="T64" s="162" t="s">
        <v>197</v>
      </c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 t="s">
        <v>242</v>
      </c>
      <c r="BJ64" s="158" t="s">
        <v>242</v>
      </c>
      <c r="BK64" s="158" t="s">
        <v>242</v>
      </c>
      <c r="BL64" s="158" t="s">
        <v>242</v>
      </c>
      <c r="BM64" s="158" t="s">
        <v>242</v>
      </c>
      <c r="BN64" s="158" t="s">
        <v>242</v>
      </c>
      <c r="BO64" s="158" t="s">
        <v>242</v>
      </c>
      <c r="BP64" s="158" t="s">
        <v>242</v>
      </c>
      <c r="BQ64" s="158" t="s">
        <v>242</v>
      </c>
      <c r="BR64" s="158" t="s">
        <v>186</v>
      </c>
      <c r="BS64" s="158"/>
      <c r="BT64" s="158"/>
      <c r="BU64" s="158"/>
      <c r="BV64" s="158"/>
      <c r="BW64" s="158"/>
      <c r="BX64" s="158"/>
      <c r="BY64" s="158"/>
      <c r="BZ64" s="158"/>
      <c r="CA64" s="159" t="s">
        <v>187</v>
      </c>
      <c r="CB64" s="159"/>
      <c r="CC64" s="159"/>
      <c r="CD64" s="159"/>
      <c r="CE64" s="159"/>
      <c r="CF64" s="159"/>
      <c r="CG64" s="159"/>
      <c r="CH64" s="159"/>
      <c r="CI64" s="158">
        <f>(247)/2</f>
        <v>123.5</v>
      </c>
      <c r="CJ64" s="158"/>
      <c r="CK64" s="158"/>
      <c r="CL64" s="158"/>
      <c r="CM64" s="158"/>
      <c r="CN64" s="158"/>
      <c r="CO64" s="158"/>
      <c r="CP64" s="158"/>
      <c r="CQ64" s="158"/>
      <c r="CR64" s="158"/>
      <c r="CS64" s="158"/>
      <c r="CT64" s="158"/>
      <c r="CU64" s="158"/>
      <c r="CV64" s="158"/>
      <c r="CW64" s="158"/>
      <c r="CX64" s="158"/>
      <c r="CY64" s="158"/>
      <c r="CZ64" s="158"/>
      <c r="DA64" s="158"/>
      <c r="DB64" s="158"/>
      <c r="DC64" s="158"/>
      <c r="DD64" s="158"/>
      <c r="DE64" s="158"/>
      <c r="DF64" s="158"/>
      <c r="DG64" s="158"/>
      <c r="DH64" s="158"/>
      <c r="DI64" s="163"/>
      <c r="DJ64" s="163"/>
      <c r="DK64" s="163"/>
      <c r="DL64" s="163"/>
      <c r="DM64" s="163"/>
      <c r="DN64" s="163"/>
      <c r="DO64" s="163"/>
      <c r="DP64" s="163"/>
      <c r="DQ64" s="163"/>
      <c r="DR64" s="163"/>
      <c r="DS64" s="174">
        <v>10</v>
      </c>
      <c r="DT64" s="174"/>
      <c r="DU64" s="174"/>
      <c r="DV64" s="174"/>
      <c r="DW64" s="174"/>
      <c r="DX64" s="174"/>
      <c r="DY64" s="174"/>
      <c r="DZ64" s="174"/>
      <c r="EA64" s="174"/>
      <c r="EB64" s="174"/>
      <c r="EC64" s="174"/>
      <c r="ED64" s="158"/>
      <c r="EE64" s="158"/>
      <c r="EF64" s="158"/>
      <c r="EG64" s="158"/>
      <c r="EH64" s="158"/>
      <c r="EI64" s="158"/>
      <c r="EJ64" s="158"/>
      <c r="EK64" s="158"/>
      <c r="EL64" s="158"/>
      <c r="EM64" s="158"/>
      <c r="EN64" s="158"/>
      <c r="EO64" s="158"/>
      <c r="EP64" s="158"/>
      <c r="EQ64" s="158"/>
      <c r="ER64" s="158"/>
      <c r="ES64" s="158"/>
      <c r="ET64" s="158"/>
      <c r="EU64" s="158"/>
      <c r="EV64" s="158"/>
      <c r="EW64" s="158"/>
      <c r="EX64" s="158"/>
      <c r="EY64" s="158"/>
      <c r="EZ64" s="158"/>
      <c r="FA64" s="158"/>
      <c r="FB64" s="158"/>
      <c r="FC64" s="158"/>
      <c r="FD64" s="158"/>
      <c r="FE64" s="158"/>
      <c r="FF64" s="158"/>
      <c r="FG64" s="158"/>
    </row>
    <row r="65" spans="1:163" s="66" customFormat="1" ht="12.75">
      <c r="A65" s="159" t="s">
        <v>201</v>
      </c>
      <c r="B65" s="159"/>
      <c r="C65" s="159"/>
      <c r="D65" s="159"/>
      <c r="E65" s="159"/>
      <c r="F65" s="159"/>
      <c r="G65" s="159"/>
      <c r="H65" s="159"/>
      <c r="I65" s="159"/>
      <c r="J65" s="159"/>
      <c r="K65" s="160" t="s">
        <v>198</v>
      </c>
      <c r="L65" s="161" t="s">
        <v>198</v>
      </c>
      <c r="M65" s="161" t="s">
        <v>198</v>
      </c>
      <c r="N65" s="161" t="s">
        <v>198</v>
      </c>
      <c r="O65" s="161" t="s">
        <v>198</v>
      </c>
      <c r="P65" s="161" t="s">
        <v>198</v>
      </c>
      <c r="Q65" s="161" t="s">
        <v>198</v>
      </c>
      <c r="R65" s="161" t="s">
        <v>198</v>
      </c>
      <c r="S65" s="161" t="s">
        <v>198</v>
      </c>
      <c r="T65" s="162" t="s">
        <v>198</v>
      </c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 t="s">
        <v>241</v>
      </c>
      <c r="BJ65" s="158" t="s">
        <v>241</v>
      </c>
      <c r="BK65" s="158" t="s">
        <v>241</v>
      </c>
      <c r="BL65" s="158" t="s">
        <v>241</v>
      </c>
      <c r="BM65" s="158" t="s">
        <v>241</v>
      </c>
      <c r="BN65" s="158" t="s">
        <v>241</v>
      </c>
      <c r="BO65" s="158" t="s">
        <v>241</v>
      </c>
      <c r="BP65" s="158" t="s">
        <v>241</v>
      </c>
      <c r="BQ65" s="158" t="s">
        <v>241</v>
      </c>
      <c r="BR65" s="158" t="s">
        <v>186</v>
      </c>
      <c r="BS65" s="158"/>
      <c r="BT65" s="158"/>
      <c r="BU65" s="158"/>
      <c r="BV65" s="158"/>
      <c r="BW65" s="158"/>
      <c r="BX65" s="158"/>
      <c r="BY65" s="158"/>
      <c r="BZ65" s="158"/>
      <c r="CA65" s="159" t="s">
        <v>187</v>
      </c>
      <c r="CB65" s="159"/>
      <c r="CC65" s="159"/>
      <c r="CD65" s="159"/>
      <c r="CE65" s="159"/>
      <c r="CF65" s="159"/>
      <c r="CG65" s="159"/>
      <c r="CH65" s="159"/>
      <c r="CI65" s="158">
        <f>(34)/2</f>
        <v>17</v>
      </c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  <c r="CV65" s="158"/>
      <c r="CW65" s="158"/>
      <c r="CX65" s="158"/>
      <c r="CY65" s="158"/>
      <c r="CZ65" s="158"/>
      <c r="DA65" s="158"/>
      <c r="DB65" s="158"/>
      <c r="DC65" s="158"/>
      <c r="DD65" s="158"/>
      <c r="DE65" s="158"/>
      <c r="DF65" s="158"/>
      <c r="DG65" s="158"/>
      <c r="DH65" s="158"/>
      <c r="DI65" s="163"/>
      <c r="DJ65" s="163"/>
      <c r="DK65" s="163"/>
      <c r="DL65" s="163"/>
      <c r="DM65" s="163"/>
      <c r="DN65" s="163"/>
      <c r="DO65" s="163"/>
      <c r="DP65" s="163"/>
      <c r="DQ65" s="163"/>
      <c r="DR65" s="163"/>
      <c r="DS65" s="174">
        <v>10</v>
      </c>
      <c r="DT65" s="174"/>
      <c r="DU65" s="174"/>
      <c r="DV65" s="174"/>
      <c r="DW65" s="174"/>
      <c r="DX65" s="174"/>
      <c r="DY65" s="174"/>
      <c r="DZ65" s="174"/>
      <c r="EA65" s="174"/>
      <c r="EB65" s="174"/>
      <c r="EC65" s="174"/>
      <c r="ED65" s="158"/>
      <c r="EE65" s="158"/>
      <c r="EF65" s="158"/>
      <c r="EG65" s="158"/>
      <c r="EH65" s="158"/>
      <c r="EI65" s="158"/>
      <c r="EJ65" s="158"/>
      <c r="EK65" s="158"/>
      <c r="EL65" s="158"/>
      <c r="EM65" s="158"/>
      <c r="EN65" s="158"/>
      <c r="EO65" s="158"/>
      <c r="EP65" s="158"/>
      <c r="EQ65" s="158"/>
      <c r="ER65" s="158"/>
      <c r="ES65" s="158"/>
      <c r="ET65" s="158"/>
      <c r="EU65" s="158"/>
      <c r="EV65" s="158"/>
      <c r="EW65" s="158"/>
      <c r="EX65" s="158"/>
      <c r="EY65" s="158"/>
      <c r="EZ65" s="158"/>
      <c r="FA65" s="158"/>
      <c r="FB65" s="158"/>
      <c r="FC65" s="158"/>
      <c r="FD65" s="158"/>
      <c r="FE65" s="158"/>
      <c r="FF65" s="158"/>
      <c r="FG65" s="158"/>
    </row>
    <row r="66" spans="1:163" s="66" customFormat="1" ht="12.75">
      <c r="A66" s="202" t="s">
        <v>205</v>
      </c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203"/>
      <c r="AI66" s="203"/>
      <c r="AJ66" s="203"/>
      <c r="AK66" s="203"/>
      <c r="AL66" s="203"/>
      <c r="AM66" s="203"/>
      <c r="AN66" s="203"/>
      <c r="AO66" s="203"/>
      <c r="AP66" s="203"/>
      <c r="AQ66" s="203"/>
      <c r="AR66" s="203"/>
      <c r="AS66" s="203"/>
      <c r="AT66" s="203"/>
      <c r="AU66" s="203"/>
      <c r="AV66" s="203"/>
      <c r="AW66" s="203"/>
      <c r="AX66" s="203"/>
      <c r="AY66" s="203"/>
      <c r="AZ66" s="203"/>
      <c r="BA66" s="203"/>
      <c r="BB66" s="203"/>
      <c r="BC66" s="203"/>
      <c r="BD66" s="203"/>
      <c r="BE66" s="203"/>
      <c r="BF66" s="203"/>
      <c r="BG66" s="203"/>
      <c r="BH66" s="203"/>
      <c r="BI66" s="203"/>
      <c r="BJ66" s="203"/>
      <c r="BK66" s="203"/>
      <c r="BL66" s="203"/>
      <c r="BM66" s="203"/>
      <c r="BN66" s="203"/>
      <c r="BO66" s="203"/>
      <c r="BP66" s="203"/>
      <c r="BQ66" s="203"/>
      <c r="BR66" s="203"/>
      <c r="BS66" s="203"/>
      <c r="BT66" s="203"/>
      <c r="BU66" s="203"/>
      <c r="BV66" s="203"/>
      <c r="BW66" s="203"/>
      <c r="BX66" s="203"/>
      <c r="BY66" s="203"/>
      <c r="BZ66" s="203"/>
      <c r="CA66" s="203"/>
      <c r="CB66" s="203"/>
      <c r="CC66" s="203"/>
      <c r="CD66" s="203"/>
      <c r="CE66" s="203"/>
      <c r="CF66" s="203"/>
      <c r="CG66" s="203"/>
      <c r="CH66" s="203"/>
      <c r="CI66" s="203"/>
      <c r="CJ66" s="203"/>
      <c r="CK66" s="203"/>
      <c r="CL66" s="203"/>
      <c r="CM66" s="203"/>
      <c r="CN66" s="203"/>
      <c r="CO66" s="203"/>
      <c r="CP66" s="203"/>
      <c r="CQ66" s="203"/>
      <c r="CR66" s="203"/>
      <c r="CS66" s="203"/>
      <c r="CT66" s="203"/>
      <c r="CU66" s="203"/>
      <c r="CV66" s="203"/>
      <c r="CW66" s="203"/>
      <c r="CX66" s="203"/>
      <c r="CY66" s="203"/>
      <c r="CZ66" s="203"/>
      <c r="DA66" s="203"/>
      <c r="DB66" s="203"/>
      <c r="DC66" s="203"/>
      <c r="DD66" s="203"/>
      <c r="DE66" s="203"/>
      <c r="DF66" s="203"/>
      <c r="DG66" s="203"/>
      <c r="DH66" s="203"/>
      <c r="DI66" s="203"/>
      <c r="DJ66" s="203"/>
      <c r="DK66" s="203"/>
      <c r="DL66" s="203"/>
      <c r="DM66" s="203"/>
      <c r="DN66" s="203"/>
      <c r="DO66" s="203"/>
      <c r="DP66" s="203"/>
      <c r="DQ66" s="203"/>
      <c r="DR66" s="203"/>
      <c r="DS66" s="203"/>
      <c r="DT66" s="203"/>
      <c r="DU66" s="203"/>
      <c r="DV66" s="203"/>
      <c r="DW66" s="203"/>
      <c r="DX66" s="203"/>
      <c r="DY66" s="203"/>
      <c r="DZ66" s="203"/>
      <c r="EA66" s="203"/>
      <c r="EB66" s="203"/>
      <c r="EC66" s="203"/>
      <c r="ED66" s="203"/>
      <c r="EE66" s="203"/>
      <c r="EF66" s="203"/>
      <c r="EG66" s="203"/>
      <c r="EH66" s="203"/>
      <c r="EI66" s="203"/>
      <c r="EJ66" s="203"/>
      <c r="EK66" s="203"/>
      <c r="EL66" s="203"/>
      <c r="EM66" s="203"/>
      <c r="EN66" s="203"/>
      <c r="EO66" s="203"/>
      <c r="EP66" s="203"/>
      <c r="EQ66" s="203"/>
      <c r="ER66" s="203"/>
      <c r="ES66" s="203"/>
      <c r="ET66" s="203"/>
      <c r="EU66" s="203"/>
      <c r="EV66" s="203"/>
      <c r="EW66" s="203"/>
      <c r="EX66" s="203"/>
      <c r="EY66" s="203"/>
      <c r="EZ66" s="203"/>
      <c r="FA66" s="203"/>
      <c r="FB66" s="203"/>
      <c r="FC66" s="203"/>
      <c r="FD66" s="203"/>
      <c r="FE66" s="203"/>
      <c r="FF66" s="203"/>
      <c r="FG66" s="204"/>
    </row>
    <row r="67" spans="1:163" s="66" customFormat="1" ht="12.75">
      <c r="A67" s="159" t="s">
        <v>203</v>
      </c>
      <c r="B67" s="159"/>
      <c r="C67" s="159"/>
      <c r="D67" s="159"/>
      <c r="E67" s="159"/>
      <c r="F67" s="159"/>
      <c r="G67" s="159"/>
      <c r="H67" s="159"/>
      <c r="I67" s="159"/>
      <c r="J67" s="159"/>
      <c r="K67" s="163" t="s">
        <v>197</v>
      </c>
      <c r="L67" s="163"/>
      <c r="M67" s="163"/>
      <c r="N67" s="163"/>
      <c r="O67" s="163"/>
      <c r="P67" s="163"/>
      <c r="Q67" s="163"/>
      <c r="R67" s="163"/>
      <c r="S67" s="163"/>
      <c r="T67" s="163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 t="s">
        <v>242</v>
      </c>
      <c r="BJ67" s="158" t="s">
        <v>242</v>
      </c>
      <c r="BK67" s="158" t="s">
        <v>242</v>
      </c>
      <c r="BL67" s="158" t="s">
        <v>242</v>
      </c>
      <c r="BM67" s="158" t="s">
        <v>242</v>
      </c>
      <c r="BN67" s="158" t="s">
        <v>242</v>
      </c>
      <c r="BO67" s="158" t="s">
        <v>242</v>
      </c>
      <c r="BP67" s="158" t="s">
        <v>242</v>
      </c>
      <c r="BQ67" s="158" t="s">
        <v>242</v>
      </c>
      <c r="BR67" s="158" t="s">
        <v>186</v>
      </c>
      <c r="BS67" s="158"/>
      <c r="BT67" s="158"/>
      <c r="BU67" s="158"/>
      <c r="BV67" s="158"/>
      <c r="BW67" s="158"/>
      <c r="BX67" s="158"/>
      <c r="BY67" s="158"/>
      <c r="BZ67" s="158"/>
      <c r="CA67" s="159" t="s">
        <v>187</v>
      </c>
      <c r="CB67" s="159"/>
      <c r="CC67" s="159"/>
      <c r="CD67" s="159"/>
      <c r="CE67" s="159"/>
      <c r="CF67" s="159"/>
      <c r="CG67" s="159"/>
      <c r="CH67" s="159"/>
      <c r="CI67" s="158">
        <f>(105)/2</f>
        <v>52.5</v>
      </c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  <c r="CW67" s="158"/>
      <c r="CX67" s="158"/>
      <c r="CY67" s="158"/>
      <c r="CZ67" s="158"/>
      <c r="DA67" s="158"/>
      <c r="DB67" s="158"/>
      <c r="DC67" s="158"/>
      <c r="DD67" s="158"/>
      <c r="DE67" s="158"/>
      <c r="DF67" s="158"/>
      <c r="DG67" s="158"/>
      <c r="DH67" s="158"/>
      <c r="DI67" s="163"/>
      <c r="DJ67" s="163"/>
      <c r="DK67" s="163"/>
      <c r="DL67" s="163"/>
      <c r="DM67" s="163"/>
      <c r="DN67" s="163"/>
      <c r="DO67" s="163"/>
      <c r="DP67" s="163"/>
      <c r="DQ67" s="163"/>
      <c r="DR67" s="163"/>
      <c r="DS67" s="174">
        <v>10</v>
      </c>
      <c r="DT67" s="174"/>
      <c r="DU67" s="174"/>
      <c r="DV67" s="174"/>
      <c r="DW67" s="174"/>
      <c r="DX67" s="174"/>
      <c r="DY67" s="174"/>
      <c r="DZ67" s="174"/>
      <c r="EA67" s="174"/>
      <c r="EB67" s="174"/>
      <c r="EC67" s="174"/>
      <c r="ED67" s="158"/>
      <c r="EE67" s="158"/>
      <c r="EF67" s="158"/>
      <c r="EG67" s="158"/>
      <c r="EH67" s="158"/>
      <c r="EI67" s="158"/>
      <c r="EJ67" s="158"/>
      <c r="EK67" s="158"/>
      <c r="EL67" s="158"/>
      <c r="EM67" s="158"/>
      <c r="EN67" s="158"/>
      <c r="EO67" s="158"/>
      <c r="EP67" s="158"/>
      <c r="EQ67" s="158"/>
      <c r="ER67" s="158"/>
      <c r="ES67" s="158"/>
      <c r="ET67" s="158"/>
      <c r="EU67" s="158"/>
      <c r="EV67" s="158"/>
      <c r="EW67" s="158"/>
      <c r="EX67" s="158"/>
      <c r="EY67" s="158"/>
      <c r="EZ67" s="158"/>
      <c r="FA67" s="158"/>
      <c r="FB67" s="158"/>
      <c r="FC67" s="158"/>
      <c r="FD67" s="158"/>
      <c r="FE67" s="158"/>
      <c r="FF67" s="158"/>
      <c r="FG67" s="158"/>
    </row>
    <row r="68" spans="1:163" s="66" customFormat="1" ht="12.75">
      <c r="A68" s="159" t="s">
        <v>204</v>
      </c>
      <c r="B68" s="159"/>
      <c r="C68" s="159"/>
      <c r="D68" s="159"/>
      <c r="E68" s="159"/>
      <c r="F68" s="159"/>
      <c r="G68" s="159"/>
      <c r="H68" s="159"/>
      <c r="I68" s="159"/>
      <c r="J68" s="159"/>
      <c r="K68" s="163" t="s">
        <v>202</v>
      </c>
      <c r="L68" s="163"/>
      <c r="M68" s="163"/>
      <c r="N68" s="163"/>
      <c r="O68" s="163"/>
      <c r="P68" s="163"/>
      <c r="Q68" s="163"/>
      <c r="R68" s="163"/>
      <c r="S68" s="163"/>
      <c r="T68" s="163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 t="s">
        <v>241</v>
      </c>
      <c r="BJ68" s="158" t="s">
        <v>241</v>
      </c>
      <c r="BK68" s="158" t="s">
        <v>241</v>
      </c>
      <c r="BL68" s="158" t="s">
        <v>241</v>
      </c>
      <c r="BM68" s="158" t="s">
        <v>241</v>
      </c>
      <c r="BN68" s="158" t="s">
        <v>241</v>
      </c>
      <c r="BO68" s="158" t="s">
        <v>241</v>
      </c>
      <c r="BP68" s="158" t="s">
        <v>241</v>
      </c>
      <c r="BQ68" s="158" t="s">
        <v>241</v>
      </c>
      <c r="BR68" s="158" t="s">
        <v>186</v>
      </c>
      <c r="BS68" s="158"/>
      <c r="BT68" s="158"/>
      <c r="BU68" s="158"/>
      <c r="BV68" s="158"/>
      <c r="BW68" s="158"/>
      <c r="BX68" s="158"/>
      <c r="BY68" s="158"/>
      <c r="BZ68" s="158"/>
      <c r="CA68" s="159" t="s">
        <v>187</v>
      </c>
      <c r="CB68" s="159"/>
      <c r="CC68" s="159"/>
      <c r="CD68" s="159"/>
      <c r="CE68" s="159"/>
      <c r="CF68" s="159"/>
      <c r="CG68" s="159"/>
      <c r="CH68" s="159"/>
      <c r="CI68" s="158">
        <f>(894)/2</f>
        <v>447</v>
      </c>
      <c r="CJ68" s="158"/>
      <c r="CK68" s="158"/>
      <c r="CL68" s="158"/>
      <c r="CM68" s="158"/>
      <c r="CN68" s="158"/>
      <c r="CO68" s="158"/>
      <c r="CP68" s="158"/>
      <c r="CQ68" s="158"/>
      <c r="CR68" s="158"/>
      <c r="CS68" s="158"/>
      <c r="CT68" s="158"/>
      <c r="CU68" s="158"/>
      <c r="CV68" s="158"/>
      <c r="CW68" s="158"/>
      <c r="CX68" s="158"/>
      <c r="CY68" s="158"/>
      <c r="CZ68" s="158"/>
      <c r="DA68" s="158"/>
      <c r="DB68" s="158"/>
      <c r="DC68" s="158"/>
      <c r="DD68" s="158"/>
      <c r="DE68" s="158"/>
      <c r="DF68" s="158"/>
      <c r="DG68" s="158"/>
      <c r="DH68" s="158"/>
      <c r="DI68" s="163"/>
      <c r="DJ68" s="163"/>
      <c r="DK68" s="163"/>
      <c r="DL68" s="163"/>
      <c r="DM68" s="163"/>
      <c r="DN68" s="163"/>
      <c r="DO68" s="163"/>
      <c r="DP68" s="163"/>
      <c r="DQ68" s="163"/>
      <c r="DR68" s="163"/>
      <c r="DS68" s="174">
        <v>10</v>
      </c>
      <c r="DT68" s="174"/>
      <c r="DU68" s="174"/>
      <c r="DV68" s="174"/>
      <c r="DW68" s="174"/>
      <c r="DX68" s="174"/>
      <c r="DY68" s="174"/>
      <c r="DZ68" s="174"/>
      <c r="EA68" s="174"/>
      <c r="EB68" s="174"/>
      <c r="EC68" s="174"/>
      <c r="ED68" s="158"/>
      <c r="EE68" s="158"/>
      <c r="EF68" s="158"/>
      <c r="EG68" s="158"/>
      <c r="EH68" s="158"/>
      <c r="EI68" s="158"/>
      <c r="EJ68" s="158"/>
      <c r="EK68" s="158"/>
      <c r="EL68" s="158"/>
      <c r="EM68" s="158"/>
      <c r="EN68" s="158"/>
      <c r="EO68" s="158"/>
      <c r="EP68" s="158"/>
      <c r="EQ68" s="158"/>
      <c r="ER68" s="158"/>
      <c r="ES68" s="158"/>
      <c r="ET68" s="158"/>
      <c r="EU68" s="158"/>
      <c r="EV68" s="158"/>
      <c r="EW68" s="158"/>
      <c r="EX68" s="158"/>
      <c r="EY68" s="158"/>
      <c r="EZ68" s="158"/>
      <c r="FA68" s="158"/>
      <c r="FB68" s="158"/>
      <c r="FC68" s="158"/>
      <c r="FD68" s="158"/>
      <c r="FE68" s="158"/>
      <c r="FF68" s="158"/>
      <c r="FG68" s="158"/>
    </row>
    <row r="69" spans="1:163" s="66" customFormat="1" ht="12.75">
      <c r="A69" s="205" t="s">
        <v>206</v>
      </c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206"/>
      <c r="AG69" s="206"/>
      <c r="AH69" s="206"/>
      <c r="AI69" s="206"/>
      <c r="AJ69" s="206"/>
      <c r="AK69" s="206"/>
      <c r="AL69" s="206"/>
      <c r="AM69" s="206"/>
      <c r="AN69" s="206"/>
      <c r="AO69" s="206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06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  <c r="BZ69" s="206"/>
      <c r="CA69" s="206"/>
      <c r="CB69" s="206"/>
      <c r="CC69" s="206"/>
      <c r="CD69" s="206"/>
      <c r="CE69" s="206"/>
      <c r="CF69" s="206"/>
      <c r="CG69" s="206"/>
      <c r="CH69" s="206"/>
      <c r="CI69" s="206"/>
      <c r="CJ69" s="206"/>
      <c r="CK69" s="206"/>
      <c r="CL69" s="206"/>
      <c r="CM69" s="206"/>
      <c r="CN69" s="206"/>
      <c r="CO69" s="206"/>
      <c r="CP69" s="206"/>
      <c r="CQ69" s="206"/>
      <c r="CR69" s="206"/>
      <c r="CS69" s="206"/>
      <c r="CT69" s="206"/>
      <c r="CU69" s="206"/>
      <c r="CV69" s="206"/>
      <c r="CW69" s="206"/>
      <c r="CX69" s="206"/>
      <c r="CY69" s="206"/>
      <c r="CZ69" s="206"/>
      <c r="DA69" s="206"/>
      <c r="DB69" s="206"/>
      <c r="DC69" s="206"/>
      <c r="DD69" s="206"/>
      <c r="DE69" s="206"/>
      <c r="DF69" s="206"/>
      <c r="DG69" s="206"/>
      <c r="DH69" s="206"/>
      <c r="DI69" s="206"/>
      <c r="DJ69" s="206"/>
      <c r="DK69" s="206"/>
      <c r="DL69" s="206"/>
      <c r="DM69" s="206"/>
      <c r="DN69" s="206"/>
      <c r="DO69" s="206"/>
      <c r="DP69" s="206"/>
      <c r="DQ69" s="206"/>
      <c r="DR69" s="206"/>
      <c r="DS69" s="206"/>
      <c r="DT69" s="206"/>
      <c r="DU69" s="206"/>
      <c r="DV69" s="206"/>
      <c r="DW69" s="206"/>
      <c r="DX69" s="206"/>
      <c r="DY69" s="206"/>
      <c r="DZ69" s="206"/>
      <c r="EA69" s="206"/>
      <c r="EB69" s="206"/>
      <c r="EC69" s="206"/>
      <c r="ED69" s="206"/>
      <c r="EE69" s="206"/>
      <c r="EF69" s="206"/>
      <c r="EG69" s="206"/>
      <c r="EH69" s="206"/>
      <c r="EI69" s="206"/>
      <c r="EJ69" s="206"/>
      <c r="EK69" s="206"/>
      <c r="EL69" s="206"/>
      <c r="EM69" s="206"/>
      <c r="EN69" s="206"/>
      <c r="EO69" s="206"/>
      <c r="EP69" s="206"/>
      <c r="EQ69" s="206"/>
      <c r="ER69" s="206"/>
      <c r="ES69" s="206"/>
      <c r="ET69" s="206"/>
      <c r="EU69" s="206"/>
      <c r="EV69" s="206"/>
      <c r="EW69" s="206"/>
      <c r="EX69" s="206"/>
      <c r="EY69" s="206"/>
      <c r="EZ69" s="206"/>
      <c r="FA69" s="206"/>
      <c r="FB69" s="206"/>
      <c r="FC69" s="206"/>
      <c r="FD69" s="206"/>
      <c r="FE69" s="206"/>
      <c r="FF69" s="206"/>
      <c r="FG69" s="207"/>
    </row>
    <row r="70" spans="1:163" ht="12.75">
      <c r="A70" s="167" t="s">
        <v>207</v>
      </c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64"/>
      <c r="BF70" s="64"/>
      <c r="BG70" s="64"/>
      <c r="BH70" s="65"/>
      <c r="BI70" s="164"/>
      <c r="BJ70" s="165"/>
      <c r="BK70" s="165"/>
      <c r="BL70" s="165"/>
      <c r="BM70" s="165"/>
      <c r="BN70" s="165"/>
      <c r="BO70" s="165"/>
      <c r="BP70" s="165"/>
      <c r="BQ70" s="166"/>
      <c r="BR70" s="164"/>
      <c r="BS70" s="165"/>
      <c r="BT70" s="165"/>
      <c r="BU70" s="165"/>
      <c r="BV70" s="165"/>
      <c r="BW70" s="165"/>
      <c r="BX70" s="165"/>
      <c r="BY70" s="165"/>
      <c r="BZ70" s="166"/>
      <c r="CA70" s="168"/>
      <c r="CB70" s="169"/>
      <c r="CC70" s="169"/>
      <c r="CD70" s="169"/>
      <c r="CE70" s="169"/>
      <c r="CF70" s="169"/>
      <c r="CG70" s="169"/>
      <c r="CH70" s="170"/>
      <c r="CI70" s="164"/>
      <c r="CJ70" s="165"/>
      <c r="CK70" s="165"/>
      <c r="CL70" s="165"/>
      <c r="CM70" s="165"/>
      <c r="CN70" s="165"/>
      <c r="CO70" s="165"/>
      <c r="CP70" s="165"/>
      <c r="CQ70" s="165"/>
      <c r="CR70" s="165"/>
      <c r="CS70" s="165"/>
      <c r="CT70" s="165"/>
      <c r="CU70" s="166"/>
      <c r="CV70" s="164"/>
      <c r="CW70" s="165"/>
      <c r="CX70" s="165"/>
      <c r="CY70" s="165"/>
      <c r="CZ70" s="165"/>
      <c r="DA70" s="165"/>
      <c r="DB70" s="165"/>
      <c r="DC70" s="165"/>
      <c r="DD70" s="165"/>
      <c r="DE70" s="165"/>
      <c r="DF70" s="165"/>
      <c r="DG70" s="165"/>
      <c r="DH70" s="166"/>
      <c r="DI70" s="160"/>
      <c r="DJ70" s="161"/>
      <c r="DK70" s="161"/>
      <c r="DL70" s="161"/>
      <c r="DM70" s="161"/>
      <c r="DN70" s="161"/>
      <c r="DO70" s="161"/>
      <c r="DP70" s="161"/>
      <c r="DQ70" s="161"/>
      <c r="DR70" s="162"/>
      <c r="DS70" s="171">
        <v>10</v>
      </c>
      <c r="DT70" s="172"/>
      <c r="DU70" s="172"/>
      <c r="DV70" s="172"/>
      <c r="DW70" s="172"/>
      <c r="DX70" s="172"/>
      <c r="DY70" s="172"/>
      <c r="DZ70" s="172"/>
      <c r="EA70" s="172"/>
      <c r="EB70" s="172"/>
      <c r="EC70" s="173"/>
      <c r="ED70" s="164"/>
      <c r="EE70" s="165"/>
      <c r="EF70" s="165"/>
      <c r="EG70" s="165"/>
      <c r="EH70" s="165"/>
      <c r="EI70" s="165"/>
      <c r="EJ70" s="165"/>
      <c r="EK70" s="165"/>
      <c r="EL70" s="165"/>
      <c r="EM70" s="165"/>
      <c r="EN70" s="165"/>
      <c r="EO70" s="166"/>
      <c r="EP70" s="164"/>
      <c r="EQ70" s="165"/>
      <c r="ER70" s="165"/>
      <c r="ES70" s="165"/>
      <c r="ET70" s="165"/>
      <c r="EU70" s="165"/>
      <c r="EV70" s="165"/>
      <c r="EW70" s="165"/>
      <c r="EX70" s="166"/>
      <c r="EY70" s="164"/>
      <c r="EZ70" s="165"/>
      <c r="FA70" s="165"/>
      <c r="FB70" s="165"/>
      <c r="FC70" s="165"/>
      <c r="FD70" s="165"/>
      <c r="FE70" s="165"/>
      <c r="FF70" s="165"/>
      <c r="FG70" s="166"/>
    </row>
    <row r="71" spans="1:163" ht="12.75">
      <c r="A71" s="159" t="s">
        <v>208</v>
      </c>
      <c r="B71" s="159"/>
      <c r="C71" s="159"/>
      <c r="D71" s="159"/>
      <c r="E71" s="159"/>
      <c r="F71" s="159"/>
      <c r="G71" s="159"/>
      <c r="H71" s="159"/>
      <c r="I71" s="159"/>
      <c r="J71" s="159"/>
      <c r="K71" s="160" t="s">
        <v>216</v>
      </c>
      <c r="L71" s="161" t="s">
        <v>216</v>
      </c>
      <c r="M71" s="161" t="s">
        <v>216</v>
      </c>
      <c r="N71" s="161" t="s">
        <v>216</v>
      </c>
      <c r="O71" s="161" t="s">
        <v>216</v>
      </c>
      <c r="P71" s="161" t="s">
        <v>216</v>
      </c>
      <c r="Q71" s="161" t="s">
        <v>216</v>
      </c>
      <c r="R71" s="161" t="s">
        <v>216</v>
      </c>
      <c r="S71" s="161" t="s">
        <v>216</v>
      </c>
      <c r="T71" s="162" t="s">
        <v>216</v>
      </c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  <c r="BI71" s="158" t="s">
        <v>243</v>
      </c>
      <c r="BJ71" s="158" t="s">
        <v>243</v>
      </c>
      <c r="BK71" s="158" t="s">
        <v>243</v>
      </c>
      <c r="BL71" s="158" t="s">
        <v>243</v>
      </c>
      <c r="BM71" s="158" t="s">
        <v>243</v>
      </c>
      <c r="BN71" s="158" t="s">
        <v>243</v>
      </c>
      <c r="BO71" s="158" t="s">
        <v>243</v>
      </c>
      <c r="BP71" s="158" t="s">
        <v>243</v>
      </c>
      <c r="BQ71" s="158" t="s">
        <v>243</v>
      </c>
      <c r="BR71" s="158" t="s">
        <v>186</v>
      </c>
      <c r="BS71" s="158"/>
      <c r="BT71" s="158"/>
      <c r="BU71" s="158"/>
      <c r="BV71" s="158"/>
      <c r="BW71" s="158"/>
      <c r="BX71" s="158"/>
      <c r="BY71" s="158"/>
      <c r="BZ71" s="158"/>
      <c r="CA71" s="159" t="s">
        <v>187</v>
      </c>
      <c r="CB71" s="159"/>
      <c r="CC71" s="159"/>
      <c r="CD71" s="159"/>
      <c r="CE71" s="159"/>
      <c r="CF71" s="159"/>
      <c r="CG71" s="159"/>
      <c r="CH71" s="159"/>
      <c r="CI71" s="208">
        <f>(37.62)/2</f>
        <v>18.81</v>
      </c>
      <c r="CJ71" s="158"/>
      <c r="CK71" s="158"/>
      <c r="CL71" s="158"/>
      <c r="CM71" s="158"/>
      <c r="CN71" s="158"/>
      <c r="CO71" s="158"/>
      <c r="CP71" s="158"/>
      <c r="CQ71" s="158"/>
      <c r="CR71" s="158"/>
      <c r="CS71" s="158"/>
      <c r="CT71" s="158"/>
      <c r="CU71" s="158"/>
      <c r="CV71" s="158"/>
      <c r="CW71" s="158"/>
      <c r="CX71" s="158"/>
      <c r="CY71" s="158"/>
      <c r="CZ71" s="158"/>
      <c r="DA71" s="158"/>
      <c r="DB71" s="158"/>
      <c r="DC71" s="158"/>
      <c r="DD71" s="158"/>
      <c r="DE71" s="158"/>
      <c r="DF71" s="158"/>
      <c r="DG71" s="158"/>
      <c r="DH71" s="158"/>
      <c r="DI71" s="163"/>
      <c r="DJ71" s="163"/>
      <c r="DK71" s="163"/>
      <c r="DL71" s="163"/>
      <c r="DM71" s="163"/>
      <c r="DN71" s="163"/>
      <c r="DO71" s="163"/>
      <c r="DP71" s="163"/>
      <c r="DQ71" s="163"/>
      <c r="DR71" s="163"/>
      <c r="DS71" s="174">
        <v>10</v>
      </c>
      <c r="DT71" s="174"/>
      <c r="DU71" s="174"/>
      <c r="DV71" s="174"/>
      <c r="DW71" s="174"/>
      <c r="DX71" s="174"/>
      <c r="DY71" s="174"/>
      <c r="DZ71" s="174"/>
      <c r="EA71" s="174"/>
      <c r="EB71" s="174"/>
      <c r="EC71" s="174"/>
      <c r="ED71" s="158"/>
      <c r="EE71" s="158"/>
      <c r="EF71" s="158"/>
      <c r="EG71" s="158"/>
      <c r="EH71" s="158"/>
      <c r="EI71" s="158"/>
      <c r="EJ71" s="158"/>
      <c r="EK71" s="158"/>
      <c r="EL71" s="158"/>
      <c r="EM71" s="158"/>
      <c r="EN71" s="158"/>
      <c r="EO71" s="158"/>
      <c r="EP71" s="158"/>
      <c r="EQ71" s="158"/>
      <c r="ER71" s="158"/>
      <c r="ES71" s="158"/>
      <c r="ET71" s="158"/>
      <c r="EU71" s="158"/>
      <c r="EV71" s="158"/>
      <c r="EW71" s="158"/>
      <c r="EX71" s="158"/>
      <c r="EY71" s="158"/>
      <c r="EZ71" s="158"/>
      <c r="FA71" s="158"/>
      <c r="FB71" s="158"/>
      <c r="FC71" s="158"/>
      <c r="FD71" s="158"/>
      <c r="FE71" s="158"/>
      <c r="FF71" s="158"/>
      <c r="FG71" s="158"/>
    </row>
    <row r="72" spans="1:163" ht="12.75">
      <c r="A72" s="159" t="s">
        <v>209</v>
      </c>
      <c r="B72" s="159"/>
      <c r="C72" s="159"/>
      <c r="D72" s="159"/>
      <c r="E72" s="159"/>
      <c r="F72" s="159"/>
      <c r="G72" s="159"/>
      <c r="H72" s="159"/>
      <c r="I72" s="159"/>
      <c r="J72" s="159"/>
      <c r="K72" s="160" t="s">
        <v>217</v>
      </c>
      <c r="L72" s="161" t="s">
        <v>217</v>
      </c>
      <c r="M72" s="161" t="s">
        <v>217</v>
      </c>
      <c r="N72" s="161" t="s">
        <v>217</v>
      </c>
      <c r="O72" s="161" t="s">
        <v>217</v>
      </c>
      <c r="P72" s="161" t="s">
        <v>217</v>
      </c>
      <c r="Q72" s="161" t="s">
        <v>217</v>
      </c>
      <c r="R72" s="161" t="s">
        <v>217</v>
      </c>
      <c r="S72" s="161" t="s">
        <v>217</v>
      </c>
      <c r="T72" s="162" t="s">
        <v>217</v>
      </c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 t="s">
        <v>244</v>
      </c>
      <c r="BJ72" s="158" t="s">
        <v>244</v>
      </c>
      <c r="BK72" s="158" t="s">
        <v>244</v>
      </c>
      <c r="BL72" s="158" t="s">
        <v>244</v>
      </c>
      <c r="BM72" s="158" t="s">
        <v>244</v>
      </c>
      <c r="BN72" s="158" t="s">
        <v>244</v>
      </c>
      <c r="BO72" s="158" t="s">
        <v>244</v>
      </c>
      <c r="BP72" s="158" t="s">
        <v>244</v>
      </c>
      <c r="BQ72" s="158" t="s">
        <v>244</v>
      </c>
      <c r="BR72" s="158" t="s">
        <v>186</v>
      </c>
      <c r="BS72" s="158"/>
      <c r="BT72" s="158"/>
      <c r="BU72" s="158"/>
      <c r="BV72" s="158"/>
      <c r="BW72" s="158"/>
      <c r="BX72" s="158"/>
      <c r="BY72" s="158"/>
      <c r="BZ72" s="158"/>
      <c r="CA72" s="159" t="s">
        <v>187</v>
      </c>
      <c r="CB72" s="159"/>
      <c r="CC72" s="159"/>
      <c r="CD72" s="159"/>
      <c r="CE72" s="159"/>
      <c r="CF72" s="159"/>
      <c r="CG72" s="159"/>
      <c r="CH72" s="159"/>
      <c r="CI72" s="208">
        <f>(98.69)/2</f>
        <v>49.345</v>
      </c>
      <c r="CJ72" s="158"/>
      <c r="CK72" s="158"/>
      <c r="CL72" s="158"/>
      <c r="CM72" s="158"/>
      <c r="CN72" s="158"/>
      <c r="CO72" s="158"/>
      <c r="CP72" s="158"/>
      <c r="CQ72" s="158"/>
      <c r="CR72" s="158"/>
      <c r="CS72" s="158"/>
      <c r="CT72" s="158"/>
      <c r="CU72" s="158"/>
      <c r="CV72" s="158"/>
      <c r="CW72" s="158"/>
      <c r="CX72" s="158"/>
      <c r="CY72" s="158"/>
      <c r="CZ72" s="158"/>
      <c r="DA72" s="158"/>
      <c r="DB72" s="158"/>
      <c r="DC72" s="158"/>
      <c r="DD72" s="158"/>
      <c r="DE72" s="158"/>
      <c r="DF72" s="158"/>
      <c r="DG72" s="158"/>
      <c r="DH72" s="158"/>
      <c r="DI72" s="163"/>
      <c r="DJ72" s="163"/>
      <c r="DK72" s="163"/>
      <c r="DL72" s="163"/>
      <c r="DM72" s="163"/>
      <c r="DN72" s="163"/>
      <c r="DO72" s="163"/>
      <c r="DP72" s="163"/>
      <c r="DQ72" s="163"/>
      <c r="DR72" s="163"/>
      <c r="DS72" s="174">
        <v>10</v>
      </c>
      <c r="DT72" s="174"/>
      <c r="DU72" s="174"/>
      <c r="DV72" s="174"/>
      <c r="DW72" s="174"/>
      <c r="DX72" s="174"/>
      <c r="DY72" s="174"/>
      <c r="DZ72" s="174"/>
      <c r="EA72" s="174"/>
      <c r="EB72" s="174"/>
      <c r="EC72" s="174"/>
      <c r="ED72" s="158"/>
      <c r="EE72" s="158"/>
      <c r="EF72" s="158"/>
      <c r="EG72" s="158"/>
      <c r="EH72" s="158"/>
      <c r="EI72" s="158"/>
      <c r="EJ72" s="158"/>
      <c r="EK72" s="158"/>
      <c r="EL72" s="158"/>
      <c r="EM72" s="158"/>
      <c r="EN72" s="158"/>
      <c r="EO72" s="158"/>
      <c r="EP72" s="158"/>
      <c r="EQ72" s="158"/>
      <c r="ER72" s="158"/>
      <c r="ES72" s="158"/>
      <c r="ET72" s="158"/>
      <c r="EU72" s="158"/>
      <c r="EV72" s="158"/>
      <c r="EW72" s="158"/>
      <c r="EX72" s="158"/>
      <c r="EY72" s="158"/>
      <c r="EZ72" s="158"/>
      <c r="FA72" s="158"/>
      <c r="FB72" s="158"/>
      <c r="FC72" s="158"/>
      <c r="FD72" s="158"/>
      <c r="FE72" s="158"/>
      <c r="FF72" s="158"/>
      <c r="FG72" s="158"/>
    </row>
    <row r="73" spans="1:163" ht="12.75">
      <c r="A73" s="159" t="s">
        <v>210</v>
      </c>
      <c r="B73" s="159"/>
      <c r="C73" s="159"/>
      <c r="D73" s="159"/>
      <c r="E73" s="159"/>
      <c r="F73" s="159"/>
      <c r="G73" s="159"/>
      <c r="H73" s="159"/>
      <c r="I73" s="159"/>
      <c r="J73" s="159"/>
      <c r="K73" s="160" t="s">
        <v>218</v>
      </c>
      <c r="L73" s="161" t="s">
        <v>218</v>
      </c>
      <c r="M73" s="161" t="s">
        <v>218</v>
      </c>
      <c r="N73" s="161" t="s">
        <v>218</v>
      </c>
      <c r="O73" s="161" t="s">
        <v>218</v>
      </c>
      <c r="P73" s="161" t="s">
        <v>218</v>
      </c>
      <c r="Q73" s="161" t="s">
        <v>218</v>
      </c>
      <c r="R73" s="161" t="s">
        <v>218</v>
      </c>
      <c r="S73" s="161" t="s">
        <v>218</v>
      </c>
      <c r="T73" s="162" t="s">
        <v>218</v>
      </c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 t="s">
        <v>244</v>
      </c>
      <c r="BJ73" s="158" t="s">
        <v>244</v>
      </c>
      <c r="BK73" s="158" t="s">
        <v>244</v>
      </c>
      <c r="BL73" s="158" t="s">
        <v>244</v>
      </c>
      <c r="BM73" s="158" t="s">
        <v>244</v>
      </c>
      <c r="BN73" s="158" t="s">
        <v>244</v>
      </c>
      <c r="BO73" s="158" t="s">
        <v>244</v>
      </c>
      <c r="BP73" s="158" t="s">
        <v>244</v>
      </c>
      <c r="BQ73" s="158" t="s">
        <v>244</v>
      </c>
      <c r="BR73" s="158" t="s">
        <v>186</v>
      </c>
      <c r="BS73" s="158"/>
      <c r="BT73" s="158"/>
      <c r="BU73" s="158"/>
      <c r="BV73" s="158"/>
      <c r="BW73" s="158"/>
      <c r="BX73" s="158"/>
      <c r="BY73" s="158"/>
      <c r="BZ73" s="158"/>
      <c r="CA73" s="159" t="s">
        <v>187</v>
      </c>
      <c r="CB73" s="159"/>
      <c r="CC73" s="159"/>
      <c r="CD73" s="159"/>
      <c r="CE73" s="159"/>
      <c r="CF73" s="159"/>
      <c r="CG73" s="159"/>
      <c r="CH73" s="159"/>
      <c r="CI73" s="158">
        <f>(19.56)/2</f>
        <v>9.78</v>
      </c>
      <c r="CJ73" s="158"/>
      <c r="CK73" s="158"/>
      <c r="CL73" s="158"/>
      <c r="CM73" s="158"/>
      <c r="CN73" s="158"/>
      <c r="CO73" s="158"/>
      <c r="CP73" s="158"/>
      <c r="CQ73" s="158"/>
      <c r="CR73" s="158"/>
      <c r="CS73" s="158"/>
      <c r="CT73" s="158"/>
      <c r="CU73" s="158"/>
      <c r="CV73" s="158"/>
      <c r="CW73" s="158"/>
      <c r="CX73" s="158"/>
      <c r="CY73" s="158"/>
      <c r="CZ73" s="158"/>
      <c r="DA73" s="158"/>
      <c r="DB73" s="158"/>
      <c r="DC73" s="158"/>
      <c r="DD73" s="158"/>
      <c r="DE73" s="158"/>
      <c r="DF73" s="158"/>
      <c r="DG73" s="158"/>
      <c r="DH73" s="158"/>
      <c r="DI73" s="163"/>
      <c r="DJ73" s="163"/>
      <c r="DK73" s="163"/>
      <c r="DL73" s="163"/>
      <c r="DM73" s="163"/>
      <c r="DN73" s="163"/>
      <c r="DO73" s="163"/>
      <c r="DP73" s="163"/>
      <c r="DQ73" s="163"/>
      <c r="DR73" s="163"/>
      <c r="DS73" s="174">
        <v>10</v>
      </c>
      <c r="DT73" s="174"/>
      <c r="DU73" s="174"/>
      <c r="DV73" s="174"/>
      <c r="DW73" s="174"/>
      <c r="DX73" s="174"/>
      <c r="DY73" s="174"/>
      <c r="DZ73" s="174"/>
      <c r="EA73" s="174"/>
      <c r="EB73" s="174"/>
      <c r="EC73" s="174"/>
      <c r="ED73" s="158"/>
      <c r="EE73" s="158"/>
      <c r="EF73" s="158"/>
      <c r="EG73" s="158"/>
      <c r="EH73" s="158"/>
      <c r="EI73" s="158"/>
      <c r="EJ73" s="158"/>
      <c r="EK73" s="158"/>
      <c r="EL73" s="158"/>
      <c r="EM73" s="158"/>
      <c r="EN73" s="158"/>
      <c r="EO73" s="158"/>
      <c r="EP73" s="158"/>
      <c r="EQ73" s="158"/>
      <c r="ER73" s="158"/>
      <c r="ES73" s="158"/>
      <c r="ET73" s="158"/>
      <c r="EU73" s="158"/>
      <c r="EV73" s="158"/>
      <c r="EW73" s="158"/>
      <c r="EX73" s="158"/>
      <c r="EY73" s="158"/>
      <c r="EZ73" s="158"/>
      <c r="FA73" s="158"/>
      <c r="FB73" s="158"/>
      <c r="FC73" s="158"/>
      <c r="FD73" s="158"/>
      <c r="FE73" s="158"/>
      <c r="FF73" s="158"/>
      <c r="FG73" s="158"/>
    </row>
    <row r="74" spans="1:163" ht="12.75">
      <c r="A74" s="159" t="s">
        <v>211</v>
      </c>
      <c r="B74" s="159"/>
      <c r="C74" s="159"/>
      <c r="D74" s="159"/>
      <c r="E74" s="159"/>
      <c r="F74" s="159"/>
      <c r="G74" s="159"/>
      <c r="H74" s="159"/>
      <c r="I74" s="159"/>
      <c r="J74" s="159"/>
      <c r="K74" s="160" t="s">
        <v>219</v>
      </c>
      <c r="L74" s="161" t="s">
        <v>219</v>
      </c>
      <c r="M74" s="161" t="s">
        <v>219</v>
      </c>
      <c r="N74" s="161" t="s">
        <v>219</v>
      </c>
      <c r="O74" s="161" t="s">
        <v>219</v>
      </c>
      <c r="P74" s="161" t="s">
        <v>219</v>
      </c>
      <c r="Q74" s="161" t="s">
        <v>219</v>
      </c>
      <c r="R74" s="161" t="s">
        <v>219</v>
      </c>
      <c r="S74" s="161" t="s">
        <v>219</v>
      </c>
      <c r="T74" s="162" t="s">
        <v>219</v>
      </c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 t="s">
        <v>241</v>
      </c>
      <c r="BJ74" s="158" t="s">
        <v>241</v>
      </c>
      <c r="BK74" s="158" t="s">
        <v>241</v>
      </c>
      <c r="BL74" s="158" t="s">
        <v>241</v>
      </c>
      <c r="BM74" s="158" t="s">
        <v>241</v>
      </c>
      <c r="BN74" s="158" t="s">
        <v>241</v>
      </c>
      <c r="BO74" s="158" t="s">
        <v>241</v>
      </c>
      <c r="BP74" s="158" t="s">
        <v>241</v>
      </c>
      <c r="BQ74" s="158" t="s">
        <v>241</v>
      </c>
      <c r="BR74" s="158" t="s">
        <v>186</v>
      </c>
      <c r="BS74" s="158"/>
      <c r="BT74" s="158"/>
      <c r="BU74" s="158"/>
      <c r="BV74" s="158"/>
      <c r="BW74" s="158"/>
      <c r="BX74" s="158"/>
      <c r="BY74" s="158"/>
      <c r="BZ74" s="158"/>
      <c r="CA74" s="159" t="s">
        <v>187</v>
      </c>
      <c r="CB74" s="159"/>
      <c r="CC74" s="159"/>
      <c r="CD74" s="159"/>
      <c r="CE74" s="159"/>
      <c r="CF74" s="159"/>
      <c r="CG74" s="159"/>
      <c r="CH74" s="159"/>
      <c r="CI74" s="158">
        <f>(150.651)/2</f>
        <v>75.3255</v>
      </c>
      <c r="CJ74" s="158"/>
      <c r="CK74" s="158"/>
      <c r="CL74" s="158"/>
      <c r="CM74" s="158"/>
      <c r="CN74" s="158"/>
      <c r="CO74" s="158"/>
      <c r="CP74" s="158"/>
      <c r="CQ74" s="158"/>
      <c r="CR74" s="158"/>
      <c r="CS74" s="158"/>
      <c r="CT74" s="158"/>
      <c r="CU74" s="158"/>
      <c r="CV74" s="158"/>
      <c r="CW74" s="158"/>
      <c r="CX74" s="158"/>
      <c r="CY74" s="158"/>
      <c r="CZ74" s="158"/>
      <c r="DA74" s="158"/>
      <c r="DB74" s="158"/>
      <c r="DC74" s="158"/>
      <c r="DD74" s="158"/>
      <c r="DE74" s="158"/>
      <c r="DF74" s="158"/>
      <c r="DG74" s="158"/>
      <c r="DH74" s="158"/>
      <c r="DI74" s="163"/>
      <c r="DJ74" s="163"/>
      <c r="DK74" s="163"/>
      <c r="DL74" s="163"/>
      <c r="DM74" s="163"/>
      <c r="DN74" s="163"/>
      <c r="DO74" s="163"/>
      <c r="DP74" s="163"/>
      <c r="DQ74" s="163"/>
      <c r="DR74" s="163"/>
      <c r="DS74" s="174">
        <v>10</v>
      </c>
      <c r="DT74" s="174"/>
      <c r="DU74" s="174"/>
      <c r="DV74" s="174"/>
      <c r="DW74" s="174"/>
      <c r="DX74" s="174"/>
      <c r="DY74" s="174"/>
      <c r="DZ74" s="174"/>
      <c r="EA74" s="174"/>
      <c r="EB74" s="174"/>
      <c r="EC74" s="174"/>
      <c r="ED74" s="158"/>
      <c r="EE74" s="158"/>
      <c r="EF74" s="158"/>
      <c r="EG74" s="158"/>
      <c r="EH74" s="158"/>
      <c r="EI74" s="158"/>
      <c r="EJ74" s="158"/>
      <c r="EK74" s="158"/>
      <c r="EL74" s="158"/>
      <c r="EM74" s="158"/>
      <c r="EN74" s="158"/>
      <c r="EO74" s="158"/>
      <c r="EP74" s="158"/>
      <c r="EQ74" s="158"/>
      <c r="ER74" s="158"/>
      <c r="ES74" s="158"/>
      <c r="ET74" s="158"/>
      <c r="EU74" s="158"/>
      <c r="EV74" s="158"/>
      <c r="EW74" s="158"/>
      <c r="EX74" s="158"/>
      <c r="EY74" s="158"/>
      <c r="EZ74" s="158"/>
      <c r="FA74" s="158"/>
      <c r="FB74" s="158"/>
      <c r="FC74" s="158"/>
      <c r="FD74" s="158"/>
      <c r="FE74" s="158"/>
      <c r="FF74" s="158"/>
      <c r="FG74" s="158"/>
    </row>
    <row r="75" spans="1:163" ht="12.75">
      <c r="A75" s="159" t="s">
        <v>191</v>
      </c>
      <c r="B75" s="159"/>
      <c r="C75" s="159"/>
      <c r="D75" s="159"/>
      <c r="E75" s="159"/>
      <c r="F75" s="159"/>
      <c r="G75" s="159"/>
      <c r="H75" s="159"/>
      <c r="I75" s="159"/>
      <c r="J75" s="159"/>
      <c r="K75" s="160" t="s">
        <v>220</v>
      </c>
      <c r="L75" s="161" t="s">
        <v>220</v>
      </c>
      <c r="M75" s="161" t="s">
        <v>220</v>
      </c>
      <c r="N75" s="161" t="s">
        <v>220</v>
      </c>
      <c r="O75" s="161" t="s">
        <v>220</v>
      </c>
      <c r="P75" s="161" t="s">
        <v>220</v>
      </c>
      <c r="Q75" s="161" t="s">
        <v>220</v>
      </c>
      <c r="R75" s="161" t="s">
        <v>220</v>
      </c>
      <c r="S75" s="161" t="s">
        <v>220</v>
      </c>
      <c r="T75" s="162" t="s">
        <v>220</v>
      </c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 t="s">
        <v>241</v>
      </c>
      <c r="BJ75" s="158" t="s">
        <v>241</v>
      </c>
      <c r="BK75" s="158" t="s">
        <v>241</v>
      </c>
      <c r="BL75" s="158" t="s">
        <v>241</v>
      </c>
      <c r="BM75" s="158" t="s">
        <v>241</v>
      </c>
      <c r="BN75" s="158" t="s">
        <v>241</v>
      </c>
      <c r="BO75" s="158" t="s">
        <v>241</v>
      </c>
      <c r="BP75" s="158" t="s">
        <v>241</v>
      </c>
      <c r="BQ75" s="158" t="s">
        <v>241</v>
      </c>
      <c r="BR75" s="158" t="s">
        <v>186</v>
      </c>
      <c r="BS75" s="158"/>
      <c r="BT75" s="158"/>
      <c r="BU75" s="158"/>
      <c r="BV75" s="158"/>
      <c r="BW75" s="158"/>
      <c r="BX75" s="158"/>
      <c r="BY75" s="158"/>
      <c r="BZ75" s="158"/>
      <c r="CA75" s="159" t="s">
        <v>187</v>
      </c>
      <c r="CB75" s="159"/>
      <c r="CC75" s="159"/>
      <c r="CD75" s="159"/>
      <c r="CE75" s="159"/>
      <c r="CF75" s="159"/>
      <c r="CG75" s="159"/>
      <c r="CH75" s="159"/>
      <c r="CI75" s="158">
        <f>(275.736)/2</f>
        <v>137.868</v>
      </c>
      <c r="CJ75" s="158"/>
      <c r="CK75" s="158"/>
      <c r="CL75" s="158"/>
      <c r="CM75" s="158"/>
      <c r="CN75" s="158"/>
      <c r="CO75" s="158"/>
      <c r="CP75" s="158"/>
      <c r="CQ75" s="158"/>
      <c r="CR75" s="158"/>
      <c r="CS75" s="158"/>
      <c r="CT75" s="158"/>
      <c r="CU75" s="158"/>
      <c r="CV75" s="158"/>
      <c r="CW75" s="158"/>
      <c r="CX75" s="158"/>
      <c r="CY75" s="158"/>
      <c r="CZ75" s="158"/>
      <c r="DA75" s="158"/>
      <c r="DB75" s="158"/>
      <c r="DC75" s="158"/>
      <c r="DD75" s="158"/>
      <c r="DE75" s="158"/>
      <c r="DF75" s="158"/>
      <c r="DG75" s="158"/>
      <c r="DH75" s="158"/>
      <c r="DI75" s="163"/>
      <c r="DJ75" s="163"/>
      <c r="DK75" s="163"/>
      <c r="DL75" s="163"/>
      <c r="DM75" s="163"/>
      <c r="DN75" s="163"/>
      <c r="DO75" s="163"/>
      <c r="DP75" s="163"/>
      <c r="DQ75" s="163"/>
      <c r="DR75" s="163"/>
      <c r="DS75" s="174">
        <v>10</v>
      </c>
      <c r="DT75" s="174"/>
      <c r="DU75" s="174"/>
      <c r="DV75" s="174"/>
      <c r="DW75" s="174"/>
      <c r="DX75" s="174"/>
      <c r="DY75" s="174"/>
      <c r="DZ75" s="174"/>
      <c r="EA75" s="174"/>
      <c r="EB75" s="174"/>
      <c r="EC75" s="174"/>
      <c r="ED75" s="158"/>
      <c r="EE75" s="158"/>
      <c r="EF75" s="158"/>
      <c r="EG75" s="158"/>
      <c r="EH75" s="158"/>
      <c r="EI75" s="158"/>
      <c r="EJ75" s="158"/>
      <c r="EK75" s="158"/>
      <c r="EL75" s="158"/>
      <c r="EM75" s="158"/>
      <c r="EN75" s="158"/>
      <c r="EO75" s="158"/>
      <c r="EP75" s="158"/>
      <c r="EQ75" s="158"/>
      <c r="ER75" s="158"/>
      <c r="ES75" s="158"/>
      <c r="ET75" s="158"/>
      <c r="EU75" s="158"/>
      <c r="EV75" s="158"/>
      <c r="EW75" s="158"/>
      <c r="EX75" s="158"/>
      <c r="EY75" s="158"/>
      <c r="EZ75" s="158"/>
      <c r="FA75" s="158"/>
      <c r="FB75" s="158"/>
      <c r="FC75" s="158"/>
      <c r="FD75" s="158"/>
      <c r="FE75" s="158"/>
      <c r="FF75" s="158"/>
      <c r="FG75" s="158"/>
    </row>
    <row r="76" spans="1:163" ht="12.75">
      <c r="A76" s="159" t="s">
        <v>212</v>
      </c>
      <c r="B76" s="159"/>
      <c r="C76" s="159"/>
      <c r="D76" s="159"/>
      <c r="E76" s="159"/>
      <c r="F76" s="159"/>
      <c r="G76" s="159"/>
      <c r="H76" s="159"/>
      <c r="I76" s="159"/>
      <c r="J76" s="159"/>
      <c r="K76" s="160" t="s">
        <v>221</v>
      </c>
      <c r="L76" s="161" t="s">
        <v>221</v>
      </c>
      <c r="M76" s="161" t="s">
        <v>221</v>
      </c>
      <c r="N76" s="161" t="s">
        <v>221</v>
      </c>
      <c r="O76" s="161" t="s">
        <v>221</v>
      </c>
      <c r="P76" s="161" t="s">
        <v>221</v>
      </c>
      <c r="Q76" s="161" t="s">
        <v>221</v>
      </c>
      <c r="R76" s="161" t="s">
        <v>221</v>
      </c>
      <c r="S76" s="161" t="s">
        <v>221</v>
      </c>
      <c r="T76" s="162" t="s">
        <v>221</v>
      </c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/>
      <c r="BI76" s="158" t="s">
        <v>245</v>
      </c>
      <c r="BJ76" s="158" t="s">
        <v>245</v>
      </c>
      <c r="BK76" s="158" t="s">
        <v>245</v>
      </c>
      <c r="BL76" s="158" t="s">
        <v>245</v>
      </c>
      <c r="BM76" s="158" t="s">
        <v>245</v>
      </c>
      <c r="BN76" s="158" t="s">
        <v>245</v>
      </c>
      <c r="BO76" s="158" t="s">
        <v>245</v>
      </c>
      <c r="BP76" s="158" t="s">
        <v>245</v>
      </c>
      <c r="BQ76" s="158" t="s">
        <v>245</v>
      </c>
      <c r="BR76" s="158" t="s">
        <v>186</v>
      </c>
      <c r="BS76" s="158"/>
      <c r="BT76" s="158"/>
      <c r="BU76" s="158"/>
      <c r="BV76" s="158"/>
      <c r="BW76" s="158"/>
      <c r="BX76" s="158"/>
      <c r="BY76" s="158"/>
      <c r="BZ76" s="158"/>
      <c r="CA76" s="159" t="s">
        <v>187</v>
      </c>
      <c r="CB76" s="159"/>
      <c r="CC76" s="159"/>
      <c r="CD76" s="159"/>
      <c r="CE76" s="159"/>
      <c r="CF76" s="159"/>
      <c r="CG76" s="159"/>
      <c r="CH76" s="159"/>
      <c r="CI76" s="158">
        <f>(4.892)/2</f>
        <v>2.446</v>
      </c>
      <c r="CJ76" s="158"/>
      <c r="CK76" s="158"/>
      <c r="CL76" s="158"/>
      <c r="CM76" s="158"/>
      <c r="CN76" s="158"/>
      <c r="CO76" s="158"/>
      <c r="CP76" s="158"/>
      <c r="CQ76" s="158"/>
      <c r="CR76" s="158"/>
      <c r="CS76" s="158"/>
      <c r="CT76" s="158"/>
      <c r="CU76" s="158"/>
      <c r="CV76" s="158"/>
      <c r="CW76" s="158"/>
      <c r="CX76" s="158"/>
      <c r="CY76" s="158"/>
      <c r="CZ76" s="158"/>
      <c r="DA76" s="158"/>
      <c r="DB76" s="158"/>
      <c r="DC76" s="158"/>
      <c r="DD76" s="158"/>
      <c r="DE76" s="158"/>
      <c r="DF76" s="158"/>
      <c r="DG76" s="158"/>
      <c r="DH76" s="158"/>
      <c r="DI76" s="163"/>
      <c r="DJ76" s="163"/>
      <c r="DK76" s="163"/>
      <c r="DL76" s="163"/>
      <c r="DM76" s="163"/>
      <c r="DN76" s="163"/>
      <c r="DO76" s="163"/>
      <c r="DP76" s="163"/>
      <c r="DQ76" s="163"/>
      <c r="DR76" s="163"/>
      <c r="DS76" s="174">
        <v>10</v>
      </c>
      <c r="DT76" s="174"/>
      <c r="DU76" s="174"/>
      <c r="DV76" s="174"/>
      <c r="DW76" s="174"/>
      <c r="DX76" s="174"/>
      <c r="DY76" s="174"/>
      <c r="DZ76" s="174"/>
      <c r="EA76" s="174"/>
      <c r="EB76" s="174"/>
      <c r="EC76" s="174"/>
      <c r="ED76" s="158"/>
      <c r="EE76" s="158"/>
      <c r="EF76" s="158"/>
      <c r="EG76" s="158"/>
      <c r="EH76" s="158"/>
      <c r="EI76" s="158"/>
      <c r="EJ76" s="158"/>
      <c r="EK76" s="158"/>
      <c r="EL76" s="158"/>
      <c r="EM76" s="158"/>
      <c r="EN76" s="158"/>
      <c r="EO76" s="158"/>
      <c r="EP76" s="158"/>
      <c r="EQ76" s="158"/>
      <c r="ER76" s="158"/>
      <c r="ES76" s="158"/>
      <c r="ET76" s="158"/>
      <c r="EU76" s="158"/>
      <c r="EV76" s="158"/>
      <c r="EW76" s="158"/>
      <c r="EX76" s="158"/>
      <c r="EY76" s="158"/>
      <c r="EZ76" s="158"/>
      <c r="FA76" s="158"/>
      <c r="FB76" s="158"/>
      <c r="FC76" s="158"/>
      <c r="FD76" s="158"/>
      <c r="FE76" s="158"/>
      <c r="FF76" s="158"/>
      <c r="FG76" s="158"/>
    </row>
    <row r="77" spans="1:163" ht="12.75">
      <c r="A77" s="159" t="s">
        <v>213</v>
      </c>
      <c r="B77" s="159"/>
      <c r="C77" s="159"/>
      <c r="D77" s="159"/>
      <c r="E77" s="159"/>
      <c r="F77" s="159"/>
      <c r="G77" s="159"/>
      <c r="H77" s="159"/>
      <c r="I77" s="159"/>
      <c r="J77" s="159"/>
      <c r="K77" s="160" t="s">
        <v>188</v>
      </c>
      <c r="L77" s="161" t="s">
        <v>188</v>
      </c>
      <c r="M77" s="161" t="s">
        <v>188</v>
      </c>
      <c r="N77" s="161" t="s">
        <v>188</v>
      </c>
      <c r="O77" s="161" t="s">
        <v>188</v>
      </c>
      <c r="P77" s="161" t="s">
        <v>188</v>
      </c>
      <c r="Q77" s="161" t="s">
        <v>188</v>
      </c>
      <c r="R77" s="161" t="s">
        <v>188</v>
      </c>
      <c r="S77" s="161" t="s">
        <v>188</v>
      </c>
      <c r="T77" s="162" t="s">
        <v>188</v>
      </c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58"/>
      <c r="BD77" s="158"/>
      <c r="BE77" s="158"/>
      <c r="BF77" s="158"/>
      <c r="BG77" s="158"/>
      <c r="BH77" s="158"/>
      <c r="BI77" s="158" t="s">
        <v>241</v>
      </c>
      <c r="BJ77" s="158" t="s">
        <v>241</v>
      </c>
      <c r="BK77" s="158" t="s">
        <v>241</v>
      </c>
      <c r="BL77" s="158" t="s">
        <v>241</v>
      </c>
      <c r="BM77" s="158" t="s">
        <v>241</v>
      </c>
      <c r="BN77" s="158" t="s">
        <v>241</v>
      </c>
      <c r="BO77" s="158" t="s">
        <v>241</v>
      </c>
      <c r="BP77" s="158" t="s">
        <v>241</v>
      </c>
      <c r="BQ77" s="158" t="s">
        <v>241</v>
      </c>
      <c r="BR77" s="158" t="s">
        <v>186</v>
      </c>
      <c r="BS77" s="158"/>
      <c r="BT77" s="158"/>
      <c r="BU77" s="158"/>
      <c r="BV77" s="158"/>
      <c r="BW77" s="158"/>
      <c r="BX77" s="158"/>
      <c r="BY77" s="158"/>
      <c r="BZ77" s="158"/>
      <c r="CA77" s="159" t="s">
        <v>187</v>
      </c>
      <c r="CB77" s="159"/>
      <c r="CC77" s="159"/>
      <c r="CD77" s="159"/>
      <c r="CE77" s="159"/>
      <c r="CF77" s="159"/>
      <c r="CG77" s="159"/>
      <c r="CH77" s="159"/>
      <c r="CI77" s="158">
        <f>(6.485)/2</f>
        <v>3.2425</v>
      </c>
      <c r="CJ77" s="158"/>
      <c r="CK77" s="158"/>
      <c r="CL77" s="158"/>
      <c r="CM77" s="158"/>
      <c r="CN77" s="158"/>
      <c r="CO77" s="158"/>
      <c r="CP77" s="158"/>
      <c r="CQ77" s="158"/>
      <c r="CR77" s="158"/>
      <c r="CS77" s="158"/>
      <c r="CT77" s="158"/>
      <c r="CU77" s="158"/>
      <c r="CV77" s="158"/>
      <c r="CW77" s="158"/>
      <c r="CX77" s="158"/>
      <c r="CY77" s="158"/>
      <c r="CZ77" s="158"/>
      <c r="DA77" s="158"/>
      <c r="DB77" s="158"/>
      <c r="DC77" s="158"/>
      <c r="DD77" s="158"/>
      <c r="DE77" s="158"/>
      <c r="DF77" s="158"/>
      <c r="DG77" s="158"/>
      <c r="DH77" s="158"/>
      <c r="DI77" s="163"/>
      <c r="DJ77" s="163"/>
      <c r="DK77" s="163"/>
      <c r="DL77" s="163"/>
      <c r="DM77" s="163"/>
      <c r="DN77" s="163"/>
      <c r="DO77" s="163"/>
      <c r="DP77" s="163"/>
      <c r="DQ77" s="163"/>
      <c r="DR77" s="163"/>
      <c r="DS77" s="174">
        <v>10</v>
      </c>
      <c r="DT77" s="174"/>
      <c r="DU77" s="174"/>
      <c r="DV77" s="174"/>
      <c r="DW77" s="174"/>
      <c r="DX77" s="174"/>
      <c r="DY77" s="174"/>
      <c r="DZ77" s="174"/>
      <c r="EA77" s="174"/>
      <c r="EB77" s="174"/>
      <c r="EC77" s="174"/>
      <c r="ED77" s="158"/>
      <c r="EE77" s="158"/>
      <c r="EF77" s="158"/>
      <c r="EG77" s="158"/>
      <c r="EH77" s="158"/>
      <c r="EI77" s="158"/>
      <c r="EJ77" s="158"/>
      <c r="EK77" s="158"/>
      <c r="EL77" s="158"/>
      <c r="EM77" s="158"/>
      <c r="EN77" s="158"/>
      <c r="EO77" s="158"/>
      <c r="EP77" s="158"/>
      <c r="EQ77" s="158"/>
      <c r="ER77" s="158"/>
      <c r="ES77" s="158"/>
      <c r="ET77" s="158"/>
      <c r="EU77" s="158"/>
      <c r="EV77" s="158"/>
      <c r="EW77" s="158"/>
      <c r="EX77" s="158"/>
      <c r="EY77" s="158"/>
      <c r="EZ77" s="158"/>
      <c r="FA77" s="158"/>
      <c r="FB77" s="158"/>
      <c r="FC77" s="158"/>
      <c r="FD77" s="158"/>
      <c r="FE77" s="158"/>
      <c r="FF77" s="158"/>
      <c r="FG77" s="158"/>
    </row>
    <row r="78" spans="1:163" ht="12.75">
      <c r="A78" s="159" t="s">
        <v>214</v>
      </c>
      <c r="B78" s="159"/>
      <c r="C78" s="159"/>
      <c r="D78" s="159"/>
      <c r="E78" s="159"/>
      <c r="F78" s="159"/>
      <c r="G78" s="159"/>
      <c r="H78" s="159"/>
      <c r="I78" s="159"/>
      <c r="J78" s="159"/>
      <c r="K78" s="160" t="s">
        <v>222</v>
      </c>
      <c r="L78" s="161" t="s">
        <v>222</v>
      </c>
      <c r="M78" s="161" t="s">
        <v>222</v>
      </c>
      <c r="N78" s="161" t="s">
        <v>222</v>
      </c>
      <c r="O78" s="161" t="s">
        <v>222</v>
      </c>
      <c r="P78" s="161" t="s">
        <v>222</v>
      </c>
      <c r="Q78" s="161" t="s">
        <v>222</v>
      </c>
      <c r="R78" s="161" t="s">
        <v>222</v>
      </c>
      <c r="S78" s="161" t="s">
        <v>222</v>
      </c>
      <c r="T78" s="162" t="s">
        <v>222</v>
      </c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  <c r="AZ78" s="158"/>
      <c r="BA78" s="158"/>
      <c r="BB78" s="158"/>
      <c r="BC78" s="158"/>
      <c r="BD78" s="158"/>
      <c r="BE78" s="158"/>
      <c r="BF78" s="158"/>
      <c r="BG78" s="158"/>
      <c r="BH78" s="158"/>
      <c r="BI78" s="158" t="s">
        <v>241</v>
      </c>
      <c r="BJ78" s="158" t="s">
        <v>241</v>
      </c>
      <c r="BK78" s="158" t="s">
        <v>241</v>
      </c>
      <c r="BL78" s="158" t="s">
        <v>241</v>
      </c>
      <c r="BM78" s="158" t="s">
        <v>241</v>
      </c>
      <c r="BN78" s="158" t="s">
        <v>241</v>
      </c>
      <c r="BO78" s="158" t="s">
        <v>241</v>
      </c>
      <c r="BP78" s="158" t="s">
        <v>241</v>
      </c>
      <c r="BQ78" s="158" t="s">
        <v>241</v>
      </c>
      <c r="BR78" s="158" t="s">
        <v>186</v>
      </c>
      <c r="BS78" s="158"/>
      <c r="BT78" s="158"/>
      <c r="BU78" s="158"/>
      <c r="BV78" s="158"/>
      <c r="BW78" s="158"/>
      <c r="BX78" s="158"/>
      <c r="BY78" s="158"/>
      <c r="BZ78" s="158"/>
      <c r="CA78" s="159" t="s">
        <v>187</v>
      </c>
      <c r="CB78" s="159"/>
      <c r="CC78" s="159"/>
      <c r="CD78" s="159"/>
      <c r="CE78" s="159"/>
      <c r="CF78" s="159"/>
      <c r="CG78" s="159"/>
      <c r="CH78" s="159"/>
      <c r="CI78" s="158">
        <f>(4.892)/2</f>
        <v>2.446</v>
      </c>
      <c r="CJ78" s="158"/>
      <c r="CK78" s="158"/>
      <c r="CL78" s="158"/>
      <c r="CM78" s="158"/>
      <c r="CN78" s="158"/>
      <c r="CO78" s="158"/>
      <c r="CP78" s="158"/>
      <c r="CQ78" s="158"/>
      <c r="CR78" s="158"/>
      <c r="CS78" s="158"/>
      <c r="CT78" s="158"/>
      <c r="CU78" s="158"/>
      <c r="CV78" s="158"/>
      <c r="CW78" s="158"/>
      <c r="CX78" s="158"/>
      <c r="CY78" s="158"/>
      <c r="CZ78" s="158"/>
      <c r="DA78" s="158"/>
      <c r="DB78" s="158"/>
      <c r="DC78" s="158"/>
      <c r="DD78" s="158"/>
      <c r="DE78" s="158"/>
      <c r="DF78" s="158"/>
      <c r="DG78" s="158"/>
      <c r="DH78" s="158"/>
      <c r="DI78" s="163"/>
      <c r="DJ78" s="163"/>
      <c r="DK78" s="163"/>
      <c r="DL78" s="163"/>
      <c r="DM78" s="163"/>
      <c r="DN78" s="163"/>
      <c r="DO78" s="163"/>
      <c r="DP78" s="163"/>
      <c r="DQ78" s="163"/>
      <c r="DR78" s="163"/>
      <c r="DS78" s="174">
        <v>10</v>
      </c>
      <c r="DT78" s="174"/>
      <c r="DU78" s="174"/>
      <c r="DV78" s="174"/>
      <c r="DW78" s="174"/>
      <c r="DX78" s="174"/>
      <c r="DY78" s="174"/>
      <c r="DZ78" s="174"/>
      <c r="EA78" s="174"/>
      <c r="EB78" s="174"/>
      <c r="EC78" s="174"/>
      <c r="ED78" s="158"/>
      <c r="EE78" s="158"/>
      <c r="EF78" s="158"/>
      <c r="EG78" s="158"/>
      <c r="EH78" s="158"/>
      <c r="EI78" s="158"/>
      <c r="EJ78" s="158"/>
      <c r="EK78" s="158"/>
      <c r="EL78" s="158"/>
      <c r="EM78" s="158"/>
      <c r="EN78" s="158"/>
      <c r="EO78" s="158"/>
      <c r="EP78" s="158"/>
      <c r="EQ78" s="158"/>
      <c r="ER78" s="158"/>
      <c r="ES78" s="158"/>
      <c r="ET78" s="158"/>
      <c r="EU78" s="158"/>
      <c r="EV78" s="158"/>
      <c r="EW78" s="158"/>
      <c r="EX78" s="158"/>
      <c r="EY78" s="158"/>
      <c r="EZ78" s="158"/>
      <c r="FA78" s="158"/>
      <c r="FB78" s="158"/>
      <c r="FC78" s="158"/>
      <c r="FD78" s="158"/>
      <c r="FE78" s="158"/>
      <c r="FF78" s="158"/>
      <c r="FG78" s="158"/>
    </row>
    <row r="79" spans="1:163" ht="12.75">
      <c r="A79" s="167" t="s">
        <v>223</v>
      </c>
      <c r="B79" s="167"/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64"/>
      <c r="BF79" s="64"/>
      <c r="BG79" s="64"/>
      <c r="BH79" s="65"/>
      <c r="BI79" s="158"/>
      <c r="BJ79" s="158"/>
      <c r="BK79" s="158"/>
      <c r="BL79" s="158"/>
      <c r="BM79" s="158"/>
      <c r="BN79" s="158"/>
      <c r="BO79" s="158"/>
      <c r="BP79" s="158"/>
      <c r="BQ79" s="158"/>
      <c r="BR79" s="158"/>
      <c r="BS79" s="158"/>
      <c r="BT79" s="158"/>
      <c r="BU79" s="158"/>
      <c r="BV79" s="158"/>
      <c r="BW79" s="158"/>
      <c r="BX79" s="158"/>
      <c r="BY79" s="158"/>
      <c r="BZ79" s="158"/>
      <c r="CA79" s="159"/>
      <c r="CB79" s="159"/>
      <c r="CC79" s="159"/>
      <c r="CD79" s="159"/>
      <c r="CE79" s="159"/>
      <c r="CF79" s="159"/>
      <c r="CG79" s="159"/>
      <c r="CH79" s="159"/>
      <c r="CI79" s="158"/>
      <c r="CJ79" s="158"/>
      <c r="CK79" s="158"/>
      <c r="CL79" s="158"/>
      <c r="CM79" s="158"/>
      <c r="CN79" s="158"/>
      <c r="CO79" s="158"/>
      <c r="CP79" s="158"/>
      <c r="CQ79" s="158"/>
      <c r="CR79" s="158"/>
      <c r="CS79" s="158"/>
      <c r="CT79" s="158"/>
      <c r="CU79" s="158"/>
      <c r="CV79" s="158"/>
      <c r="CW79" s="158"/>
      <c r="CX79" s="158"/>
      <c r="CY79" s="158"/>
      <c r="CZ79" s="158"/>
      <c r="DA79" s="158"/>
      <c r="DB79" s="158"/>
      <c r="DC79" s="158"/>
      <c r="DD79" s="158"/>
      <c r="DE79" s="158"/>
      <c r="DF79" s="158"/>
      <c r="DG79" s="158"/>
      <c r="DH79" s="158"/>
      <c r="DI79" s="163"/>
      <c r="DJ79" s="163"/>
      <c r="DK79" s="163"/>
      <c r="DL79" s="163"/>
      <c r="DM79" s="163"/>
      <c r="DN79" s="163"/>
      <c r="DO79" s="163"/>
      <c r="DP79" s="163"/>
      <c r="DQ79" s="163"/>
      <c r="DR79" s="163"/>
      <c r="DS79" s="174">
        <v>10</v>
      </c>
      <c r="DT79" s="174"/>
      <c r="DU79" s="174"/>
      <c r="DV79" s="174"/>
      <c r="DW79" s="174"/>
      <c r="DX79" s="174"/>
      <c r="DY79" s="174"/>
      <c r="DZ79" s="174"/>
      <c r="EA79" s="174"/>
      <c r="EB79" s="174"/>
      <c r="EC79" s="174"/>
      <c r="ED79" s="158"/>
      <c r="EE79" s="158"/>
      <c r="EF79" s="158"/>
      <c r="EG79" s="158"/>
      <c r="EH79" s="158"/>
      <c r="EI79" s="158"/>
      <c r="EJ79" s="158"/>
      <c r="EK79" s="158"/>
      <c r="EL79" s="158"/>
      <c r="EM79" s="158"/>
      <c r="EN79" s="158"/>
      <c r="EO79" s="158"/>
      <c r="EP79" s="158"/>
      <c r="EQ79" s="158"/>
      <c r="ER79" s="158"/>
      <c r="ES79" s="158"/>
      <c r="ET79" s="158"/>
      <c r="EU79" s="158"/>
      <c r="EV79" s="158"/>
      <c r="EW79" s="158"/>
      <c r="EX79" s="158"/>
      <c r="EY79" s="158"/>
      <c r="EZ79" s="158"/>
      <c r="FA79" s="158"/>
      <c r="FB79" s="158"/>
      <c r="FC79" s="158"/>
      <c r="FD79" s="158"/>
      <c r="FE79" s="158"/>
      <c r="FF79" s="158"/>
      <c r="FG79" s="158"/>
    </row>
    <row r="80" spans="1:163" ht="12.75">
      <c r="A80" s="159" t="s">
        <v>215</v>
      </c>
      <c r="B80" s="159"/>
      <c r="C80" s="159"/>
      <c r="D80" s="159"/>
      <c r="E80" s="159"/>
      <c r="F80" s="159"/>
      <c r="G80" s="159"/>
      <c r="H80" s="159"/>
      <c r="I80" s="159"/>
      <c r="J80" s="159"/>
      <c r="K80" s="163" t="s">
        <v>229</v>
      </c>
      <c r="L80" s="163" t="s">
        <v>229</v>
      </c>
      <c r="M80" s="163" t="s">
        <v>229</v>
      </c>
      <c r="N80" s="163" t="s">
        <v>229</v>
      </c>
      <c r="O80" s="163" t="s">
        <v>229</v>
      </c>
      <c r="P80" s="163" t="s">
        <v>229</v>
      </c>
      <c r="Q80" s="163" t="s">
        <v>229</v>
      </c>
      <c r="R80" s="163" t="s">
        <v>229</v>
      </c>
      <c r="S80" s="163" t="s">
        <v>229</v>
      </c>
      <c r="T80" s="163" t="s">
        <v>229</v>
      </c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158"/>
      <c r="AZ80" s="158"/>
      <c r="BA80" s="158"/>
      <c r="BB80" s="158"/>
      <c r="BC80" s="158"/>
      <c r="BD80" s="158"/>
      <c r="BE80" s="158"/>
      <c r="BF80" s="158"/>
      <c r="BG80" s="158"/>
      <c r="BH80" s="158"/>
      <c r="BI80" s="158" t="s">
        <v>246</v>
      </c>
      <c r="BJ80" s="158" t="s">
        <v>246</v>
      </c>
      <c r="BK80" s="158" t="s">
        <v>246</v>
      </c>
      <c r="BL80" s="158" t="s">
        <v>246</v>
      </c>
      <c r="BM80" s="158" t="s">
        <v>246</v>
      </c>
      <c r="BN80" s="158" t="s">
        <v>246</v>
      </c>
      <c r="BO80" s="158" t="s">
        <v>246</v>
      </c>
      <c r="BP80" s="158" t="s">
        <v>246</v>
      </c>
      <c r="BQ80" s="158" t="s">
        <v>246</v>
      </c>
      <c r="BR80" s="158" t="s">
        <v>186</v>
      </c>
      <c r="BS80" s="158"/>
      <c r="BT80" s="158"/>
      <c r="BU80" s="158"/>
      <c r="BV80" s="158"/>
      <c r="BW80" s="158"/>
      <c r="BX80" s="158"/>
      <c r="BY80" s="158"/>
      <c r="BZ80" s="158"/>
      <c r="CA80" s="159" t="s">
        <v>187</v>
      </c>
      <c r="CB80" s="159"/>
      <c r="CC80" s="159"/>
      <c r="CD80" s="159"/>
      <c r="CE80" s="159"/>
      <c r="CF80" s="159"/>
      <c r="CG80" s="159"/>
      <c r="CH80" s="159"/>
      <c r="CI80" s="158">
        <f>(0.24)/2</f>
        <v>0.12</v>
      </c>
      <c r="CJ80" s="158"/>
      <c r="CK80" s="158"/>
      <c r="CL80" s="158"/>
      <c r="CM80" s="158"/>
      <c r="CN80" s="158"/>
      <c r="CO80" s="158"/>
      <c r="CP80" s="158"/>
      <c r="CQ80" s="158"/>
      <c r="CR80" s="158"/>
      <c r="CS80" s="158"/>
      <c r="CT80" s="158"/>
      <c r="CU80" s="158"/>
      <c r="CV80" s="158"/>
      <c r="CW80" s="158"/>
      <c r="CX80" s="158"/>
      <c r="CY80" s="158"/>
      <c r="CZ80" s="158"/>
      <c r="DA80" s="158"/>
      <c r="DB80" s="158"/>
      <c r="DC80" s="158"/>
      <c r="DD80" s="158"/>
      <c r="DE80" s="158"/>
      <c r="DF80" s="158"/>
      <c r="DG80" s="158"/>
      <c r="DH80" s="158"/>
      <c r="DI80" s="163"/>
      <c r="DJ80" s="163"/>
      <c r="DK80" s="163"/>
      <c r="DL80" s="163"/>
      <c r="DM80" s="163"/>
      <c r="DN80" s="163"/>
      <c r="DO80" s="163"/>
      <c r="DP80" s="163"/>
      <c r="DQ80" s="163"/>
      <c r="DR80" s="163"/>
      <c r="DS80" s="174">
        <v>10</v>
      </c>
      <c r="DT80" s="174"/>
      <c r="DU80" s="174"/>
      <c r="DV80" s="174"/>
      <c r="DW80" s="174"/>
      <c r="DX80" s="174"/>
      <c r="DY80" s="174"/>
      <c r="DZ80" s="174"/>
      <c r="EA80" s="174"/>
      <c r="EB80" s="174"/>
      <c r="EC80" s="174"/>
      <c r="ED80" s="158"/>
      <c r="EE80" s="158"/>
      <c r="EF80" s="158"/>
      <c r="EG80" s="158"/>
      <c r="EH80" s="158"/>
      <c r="EI80" s="158"/>
      <c r="EJ80" s="158"/>
      <c r="EK80" s="158"/>
      <c r="EL80" s="158"/>
      <c r="EM80" s="158"/>
      <c r="EN80" s="158"/>
      <c r="EO80" s="158"/>
      <c r="EP80" s="158"/>
      <c r="EQ80" s="158"/>
      <c r="ER80" s="158"/>
      <c r="ES80" s="158"/>
      <c r="ET80" s="158"/>
      <c r="EU80" s="158"/>
      <c r="EV80" s="158"/>
      <c r="EW80" s="158"/>
      <c r="EX80" s="158"/>
      <c r="EY80" s="158"/>
      <c r="EZ80" s="158"/>
      <c r="FA80" s="158"/>
      <c r="FB80" s="158"/>
      <c r="FC80" s="158"/>
      <c r="FD80" s="158"/>
      <c r="FE80" s="158"/>
      <c r="FF80" s="158"/>
      <c r="FG80" s="158"/>
    </row>
    <row r="81" spans="1:163" ht="12.75">
      <c r="A81" s="159" t="s">
        <v>224</v>
      </c>
      <c r="B81" s="159"/>
      <c r="C81" s="159"/>
      <c r="D81" s="159"/>
      <c r="E81" s="159"/>
      <c r="F81" s="159"/>
      <c r="G81" s="159"/>
      <c r="H81" s="159"/>
      <c r="I81" s="159"/>
      <c r="J81" s="159"/>
      <c r="K81" s="163" t="s">
        <v>190</v>
      </c>
      <c r="L81" s="163" t="s">
        <v>190</v>
      </c>
      <c r="M81" s="163" t="s">
        <v>190</v>
      </c>
      <c r="N81" s="163" t="s">
        <v>190</v>
      </c>
      <c r="O81" s="163" t="s">
        <v>190</v>
      </c>
      <c r="P81" s="163" t="s">
        <v>190</v>
      </c>
      <c r="Q81" s="163" t="s">
        <v>190</v>
      </c>
      <c r="R81" s="163" t="s">
        <v>190</v>
      </c>
      <c r="S81" s="163" t="s">
        <v>190</v>
      </c>
      <c r="T81" s="163" t="s">
        <v>190</v>
      </c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  <c r="BF81" s="158"/>
      <c r="BG81" s="158"/>
      <c r="BH81" s="158"/>
      <c r="BI81" s="158" t="s">
        <v>247</v>
      </c>
      <c r="BJ81" s="158" t="s">
        <v>247</v>
      </c>
      <c r="BK81" s="158" t="s">
        <v>247</v>
      </c>
      <c r="BL81" s="158" t="s">
        <v>247</v>
      </c>
      <c r="BM81" s="158" t="s">
        <v>247</v>
      </c>
      <c r="BN81" s="158" t="s">
        <v>247</v>
      </c>
      <c r="BO81" s="158" t="s">
        <v>247</v>
      </c>
      <c r="BP81" s="158" t="s">
        <v>247</v>
      </c>
      <c r="BQ81" s="158" t="s">
        <v>247</v>
      </c>
      <c r="BR81" s="158" t="s">
        <v>186</v>
      </c>
      <c r="BS81" s="158"/>
      <c r="BT81" s="158"/>
      <c r="BU81" s="158"/>
      <c r="BV81" s="158"/>
      <c r="BW81" s="158"/>
      <c r="BX81" s="158"/>
      <c r="BY81" s="158"/>
      <c r="BZ81" s="158"/>
      <c r="CA81" s="159" t="s">
        <v>187</v>
      </c>
      <c r="CB81" s="159"/>
      <c r="CC81" s="159"/>
      <c r="CD81" s="159"/>
      <c r="CE81" s="159"/>
      <c r="CF81" s="159"/>
      <c r="CG81" s="159"/>
      <c r="CH81" s="159"/>
      <c r="CI81" s="158">
        <f>(213)/2</f>
        <v>106.5</v>
      </c>
      <c r="CJ81" s="158"/>
      <c r="CK81" s="158"/>
      <c r="CL81" s="158"/>
      <c r="CM81" s="158"/>
      <c r="CN81" s="158"/>
      <c r="CO81" s="158"/>
      <c r="CP81" s="158"/>
      <c r="CQ81" s="158"/>
      <c r="CR81" s="158"/>
      <c r="CS81" s="158"/>
      <c r="CT81" s="158"/>
      <c r="CU81" s="158"/>
      <c r="CV81" s="158"/>
      <c r="CW81" s="158"/>
      <c r="CX81" s="158"/>
      <c r="CY81" s="158"/>
      <c r="CZ81" s="158"/>
      <c r="DA81" s="158"/>
      <c r="DB81" s="158"/>
      <c r="DC81" s="158"/>
      <c r="DD81" s="158"/>
      <c r="DE81" s="158"/>
      <c r="DF81" s="158"/>
      <c r="DG81" s="158"/>
      <c r="DH81" s="158"/>
      <c r="DI81" s="163"/>
      <c r="DJ81" s="163"/>
      <c r="DK81" s="163"/>
      <c r="DL81" s="163"/>
      <c r="DM81" s="163"/>
      <c r="DN81" s="163"/>
      <c r="DO81" s="163"/>
      <c r="DP81" s="163"/>
      <c r="DQ81" s="163"/>
      <c r="DR81" s="163"/>
      <c r="DS81" s="174">
        <v>10</v>
      </c>
      <c r="DT81" s="174"/>
      <c r="DU81" s="174"/>
      <c r="DV81" s="174"/>
      <c r="DW81" s="174"/>
      <c r="DX81" s="174"/>
      <c r="DY81" s="174"/>
      <c r="DZ81" s="174"/>
      <c r="EA81" s="174"/>
      <c r="EB81" s="174"/>
      <c r="EC81" s="174"/>
      <c r="ED81" s="158"/>
      <c r="EE81" s="158"/>
      <c r="EF81" s="158"/>
      <c r="EG81" s="158"/>
      <c r="EH81" s="158"/>
      <c r="EI81" s="158"/>
      <c r="EJ81" s="158"/>
      <c r="EK81" s="158"/>
      <c r="EL81" s="158"/>
      <c r="EM81" s="158"/>
      <c r="EN81" s="158"/>
      <c r="EO81" s="158"/>
      <c r="EP81" s="158"/>
      <c r="EQ81" s="158"/>
      <c r="ER81" s="158"/>
      <c r="ES81" s="158"/>
      <c r="ET81" s="158"/>
      <c r="EU81" s="158"/>
      <c r="EV81" s="158"/>
      <c r="EW81" s="158"/>
      <c r="EX81" s="158"/>
      <c r="EY81" s="158"/>
      <c r="EZ81" s="158"/>
      <c r="FA81" s="158"/>
      <c r="FB81" s="158"/>
      <c r="FC81" s="158"/>
      <c r="FD81" s="158"/>
      <c r="FE81" s="158"/>
      <c r="FF81" s="158"/>
      <c r="FG81" s="158"/>
    </row>
    <row r="82" spans="1:163" ht="12.75">
      <c r="A82" s="159" t="s">
        <v>225</v>
      </c>
      <c r="B82" s="159"/>
      <c r="C82" s="159"/>
      <c r="D82" s="159"/>
      <c r="E82" s="159"/>
      <c r="F82" s="159"/>
      <c r="G82" s="159"/>
      <c r="H82" s="159"/>
      <c r="I82" s="159"/>
      <c r="J82" s="159"/>
      <c r="K82" s="163" t="s">
        <v>230</v>
      </c>
      <c r="L82" s="163" t="s">
        <v>230</v>
      </c>
      <c r="M82" s="163" t="s">
        <v>230</v>
      </c>
      <c r="N82" s="163" t="s">
        <v>230</v>
      </c>
      <c r="O82" s="163" t="s">
        <v>230</v>
      </c>
      <c r="P82" s="163" t="s">
        <v>230</v>
      </c>
      <c r="Q82" s="163" t="s">
        <v>230</v>
      </c>
      <c r="R82" s="163" t="s">
        <v>230</v>
      </c>
      <c r="S82" s="163" t="s">
        <v>230</v>
      </c>
      <c r="T82" s="163" t="s">
        <v>230</v>
      </c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  <c r="AX82" s="158"/>
      <c r="AY82" s="158"/>
      <c r="AZ82" s="158"/>
      <c r="BA82" s="158"/>
      <c r="BB82" s="158"/>
      <c r="BC82" s="158"/>
      <c r="BD82" s="158"/>
      <c r="BE82" s="158"/>
      <c r="BF82" s="158"/>
      <c r="BG82" s="158"/>
      <c r="BH82" s="158"/>
      <c r="BI82" s="158" t="s">
        <v>248</v>
      </c>
      <c r="BJ82" s="158" t="s">
        <v>248</v>
      </c>
      <c r="BK82" s="158" t="s">
        <v>248</v>
      </c>
      <c r="BL82" s="158" t="s">
        <v>248</v>
      </c>
      <c r="BM82" s="158" t="s">
        <v>248</v>
      </c>
      <c r="BN82" s="158" t="s">
        <v>248</v>
      </c>
      <c r="BO82" s="158" t="s">
        <v>248</v>
      </c>
      <c r="BP82" s="158" t="s">
        <v>248</v>
      </c>
      <c r="BQ82" s="158" t="s">
        <v>248</v>
      </c>
      <c r="BR82" s="158" t="s">
        <v>186</v>
      </c>
      <c r="BS82" s="158"/>
      <c r="BT82" s="158"/>
      <c r="BU82" s="158"/>
      <c r="BV82" s="158"/>
      <c r="BW82" s="158"/>
      <c r="BX82" s="158"/>
      <c r="BY82" s="158"/>
      <c r="BZ82" s="158"/>
      <c r="CA82" s="159" t="s">
        <v>187</v>
      </c>
      <c r="CB82" s="159"/>
      <c r="CC82" s="159"/>
      <c r="CD82" s="159"/>
      <c r="CE82" s="159"/>
      <c r="CF82" s="159"/>
      <c r="CG82" s="159"/>
      <c r="CH82" s="159"/>
      <c r="CI82" s="158">
        <f>(4.62)/2</f>
        <v>2.31</v>
      </c>
      <c r="CJ82" s="158"/>
      <c r="CK82" s="158"/>
      <c r="CL82" s="158"/>
      <c r="CM82" s="158"/>
      <c r="CN82" s="158"/>
      <c r="CO82" s="158"/>
      <c r="CP82" s="158"/>
      <c r="CQ82" s="158"/>
      <c r="CR82" s="158"/>
      <c r="CS82" s="158"/>
      <c r="CT82" s="158"/>
      <c r="CU82" s="158"/>
      <c r="CV82" s="158"/>
      <c r="CW82" s="158"/>
      <c r="CX82" s="158"/>
      <c r="CY82" s="158"/>
      <c r="CZ82" s="158"/>
      <c r="DA82" s="158"/>
      <c r="DB82" s="158"/>
      <c r="DC82" s="158"/>
      <c r="DD82" s="158"/>
      <c r="DE82" s="158"/>
      <c r="DF82" s="158"/>
      <c r="DG82" s="158"/>
      <c r="DH82" s="158"/>
      <c r="DI82" s="163"/>
      <c r="DJ82" s="163"/>
      <c r="DK82" s="163"/>
      <c r="DL82" s="163"/>
      <c r="DM82" s="163"/>
      <c r="DN82" s="163"/>
      <c r="DO82" s="163"/>
      <c r="DP82" s="163"/>
      <c r="DQ82" s="163"/>
      <c r="DR82" s="163"/>
      <c r="DS82" s="174">
        <v>10</v>
      </c>
      <c r="DT82" s="174"/>
      <c r="DU82" s="174"/>
      <c r="DV82" s="174"/>
      <c r="DW82" s="174"/>
      <c r="DX82" s="174"/>
      <c r="DY82" s="174"/>
      <c r="DZ82" s="174"/>
      <c r="EA82" s="174"/>
      <c r="EB82" s="174"/>
      <c r="EC82" s="174"/>
      <c r="ED82" s="158"/>
      <c r="EE82" s="158"/>
      <c r="EF82" s="158"/>
      <c r="EG82" s="158"/>
      <c r="EH82" s="158"/>
      <c r="EI82" s="158"/>
      <c r="EJ82" s="158"/>
      <c r="EK82" s="158"/>
      <c r="EL82" s="158"/>
      <c r="EM82" s="158"/>
      <c r="EN82" s="158"/>
      <c r="EO82" s="158"/>
      <c r="EP82" s="158"/>
      <c r="EQ82" s="158"/>
      <c r="ER82" s="158"/>
      <c r="ES82" s="158"/>
      <c r="ET82" s="158"/>
      <c r="EU82" s="158"/>
      <c r="EV82" s="158"/>
      <c r="EW82" s="158"/>
      <c r="EX82" s="158"/>
      <c r="EY82" s="158"/>
      <c r="EZ82" s="158"/>
      <c r="FA82" s="158"/>
      <c r="FB82" s="158"/>
      <c r="FC82" s="158"/>
      <c r="FD82" s="158"/>
      <c r="FE82" s="158"/>
      <c r="FF82" s="158"/>
      <c r="FG82" s="158"/>
    </row>
    <row r="83" spans="1:163" ht="12.75">
      <c r="A83" s="159" t="s">
        <v>226</v>
      </c>
      <c r="B83" s="159"/>
      <c r="C83" s="159"/>
      <c r="D83" s="159"/>
      <c r="E83" s="159"/>
      <c r="F83" s="159"/>
      <c r="G83" s="159"/>
      <c r="H83" s="159"/>
      <c r="I83" s="159"/>
      <c r="J83" s="159"/>
      <c r="K83" s="163" t="s">
        <v>231</v>
      </c>
      <c r="L83" s="163" t="s">
        <v>231</v>
      </c>
      <c r="M83" s="163" t="s">
        <v>231</v>
      </c>
      <c r="N83" s="163" t="s">
        <v>231</v>
      </c>
      <c r="O83" s="163" t="s">
        <v>231</v>
      </c>
      <c r="P83" s="163" t="s">
        <v>231</v>
      </c>
      <c r="Q83" s="163" t="s">
        <v>231</v>
      </c>
      <c r="R83" s="163" t="s">
        <v>231</v>
      </c>
      <c r="S83" s="163" t="s">
        <v>231</v>
      </c>
      <c r="T83" s="163" t="s">
        <v>231</v>
      </c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8"/>
      <c r="AR83" s="158"/>
      <c r="AS83" s="158"/>
      <c r="AT83" s="158"/>
      <c r="AU83" s="158"/>
      <c r="AV83" s="158"/>
      <c r="AW83" s="158"/>
      <c r="AX83" s="158"/>
      <c r="AY83" s="158"/>
      <c r="AZ83" s="158"/>
      <c r="BA83" s="158"/>
      <c r="BB83" s="158"/>
      <c r="BC83" s="158"/>
      <c r="BD83" s="158"/>
      <c r="BE83" s="158"/>
      <c r="BF83" s="158"/>
      <c r="BG83" s="158"/>
      <c r="BH83" s="158"/>
      <c r="BI83" s="158" t="s">
        <v>249</v>
      </c>
      <c r="BJ83" s="158" t="s">
        <v>249</v>
      </c>
      <c r="BK83" s="158" t="s">
        <v>249</v>
      </c>
      <c r="BL83" s="158" t="s">
        <v>249</v>
      </c>
      <c r="BM83" s="158" t="s">
        <v>249</v>
      </c>
      <c r="BN83" s="158" t="s">
        <v>249</v>
      </c>
      <c r="BO83" s="158" t="s">
        <v>249</v>
      </c>
      <c r="BP83" s="158" t="s">
        <v>249</v>
      </c>
      <c r="BQ83" s="158" t="s">
        <v>249</v>
      </c>
      <c r="BR83" s="158" t="s">
        <v>186</v>
      </c>
      <c r="BS83" s="158"/>
      <c r="BT83" s="158"/>
      <c r="BU83" s="158"/>
      <c r="BV83" s="158"/>
      <c r="BW83" s="158"/>
      <c r="BX83" s="158"/>
      <c r="BY83" s="158"/>
      <c r="BZ83" s="158"/>
      <c r="CA83" s="159" t="s">
        <v>187</v>
      </c>
      <c r="CB83" s="159"/>
      <c r="CC83" s="159"/>
      <c r="CD83" s="159"/>
      <c r="CE83" s="159"/>
      <c r="CF83" s="159"/>
      <c r="CG83" s="159"/>
      <c r="CH83" s="159"/>
      <c r="CI83" s="158">
        <f>(2.4+1.74)/2</f>
        <v>2.07</v>
      </c>
      <c r="CJ83" s="158"/>
      <c r="CK83" s="158"/>
      <c r="CL83" s="158"/>
      <c r="CM83" s="158"/>
      <c r="CN83" s="158"/>
      <c r="CO83" s="158"/>
      <c r="CP83" s="158"/>
      <c r="CQ83" s="158"/>
      <c r="CR83" s="158"/>
      <c r="CS83" s="158"/>
      <c r="CT83" s="158"/>
      <c r="CU83" s="158"/>
      <c r="CV83" s="158"/>
      <c r="CW83" s="158"/>
      <c r="CX83" s="158"/>
      <c r="CY83" s="158"/>
      <c r="CZ83" s="158"/>
      <c r="DA83" s="158"/>
      <c r="DB83" s="158"/>
      <c r="DC83" s="158"/>
      <c r="DD83" s="158"/>
      <c r="DE83" s="158"/>
      <c r="DF83" s="158"/>
      <c r="DG83" s="158"/>
      <c r="DH83" s="158"/>
      <c r="DI83" s="163"/>
      <c r="DJ83" s="163"/>
      <c r="DK83" s="163"/>
      <c r="DL83" s="163"/>
      <c r="DM83" s="163"/>
      <c r="DN83" s="163"/>
      <c r="DO83" s="163"/>
      <c r="DP83" s="163"/>
      <c r="DQ83" s="163"/>
      <c r="DR83" s="163"/>
      <c r="DS83" s="174">
        <v>10</v>
      </c>
      <c r="DT83" s="174"/>
      <c r="DU83" s="174"/>
      <c r="DV83" s="174"/>
      <c r="DW83" s="174"/>
      <c r="DX83" s="174"/>
      <c r="DY83" s="174"/>
      <c r="DZ83" s="174"/>
      <c r="EA83" s="174"/>
      <c r="EB83" s="174"/>
      <c r="EC83" s="174"/>
      <c r="ED83" s="158"/>
      <c r="EE83" s="158"/>
      <c r="EF83" s="158"/>
      <c r="EG83" s="158"/>
      <c r="EH83" s="158"/>
      <c r="EI83" s="158"/>
      <c r="EJ83" s="158"/>
      <c r="EK83" s="158"/>
      <c r="EL83" s="158"/>
      <c r="EM83" s="158"/>
      <c r="EN83" s="158"/>
      <c r="EO83" s="158"/>
      <c r="EP83" s="158"/>
      <c r="EQ83" s="158"/>
      <c r="ER83" s="158"/>
      <c r="ES83" s="158"/>
      <c r="ET83" s="158"/>
      <c r="EU83" s="158"/>
      <c r="EV83" s="158"/>
      <c r="EW83" s="158"/>
      <c r="EX83" s="158"/>
      <c r="EY83" s="158"/>
      <c r="EZ83" s="158"/>
      <c r="FA83" s="158"/>
      <c r="FB83" s="158"/>
      <c r="FC83" s="158"/>
      <c r="FD83" s="158"/>
      <c r="FE83" s="158"/>
      <c r="FF83" s="158"/>
      <c r="FG83" s="158"/>
    </row>
    <row r="84" spans="1:163" ht="12.75">
      <c r="A84" s="159" t="s">
        <v>227</v>
      </c>
      <c r="B84" s="159"/>
      <c r="C84" s="159"/>
      <c r="D84" s="159"/>
      <c r="E84" s="159"/>
      <c r="F84" s="159"/>
      <c r="G84" s="159"/>
      <c r="H84" s="159"/>
      <c r="I84" s="159"/>
      <c r="J84" s="159"/>
      <c r="K84" s="163" t="s">
        <v>232</v>
      </c>
      <c r="L84" s="163" t="s">
        <v>232</v>
      </c>
      <c r="M84" s="163" t="s">
        <v>232</v>
      </c>
      <c r="N84" s="163" t="s">
        <v>232</v>
      </c>
      <c r="O84" s="163" t="s">
        <v>232</v>
      </c>
      <c r="P84" s="163" t="s">
        <v>232</v>
      </c>
      <c r="Q84" s="163" t="s">
        <v>232</v>
      </c>
      <c r="R84" s="163" t="s">
        <v>232</v>
      </c>
      <c r="S84" s="163" t="s">
        <v>232</v>
      </c>
      <c r="T84" s="163" t="s">
        <v>232</v>
      </c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8"/>
      <c r="BC84" s="158"/>
      <c r="BD84" s="158"/>
      <c r="BE84" s="158"/>
      <c r="BF84" s="158"/>
      <c r="BG84" s="158"/>
      <c r="BH84" s="158"/>
      <c r="BI84" s="158" t="s">
        <v>249</v>
      </c>
      <c r="BJ84" s="158" t="s">
        <v>249</v>
      </c>
      <c r="BK84" s="158" t="s">
        <v>249</v>
      </c>
      <c r="BL84" s="158" t="s">
        <v>249</v>
      </c>
      <c r="BM84" s="158" t="s">
        <v>249</v>
      </c>
      <c r="BN84" s="158" t="s">
        <v>249</v>
      </c>
      <c r="BO84" s="158" t="s">
        <v>249</v>
      </c>
      <c r="BP84" s="158" t="s">
        <v>249</v>
      </c>
      <c r="BQ84" s="158" t="s">
        <v>249</v>
      </c>
      <c r="BR84" s="158" t="s">
        <v>186</v>
      </c>
      <c r="BS84" s="158"/>
      <c r="BT84" s="158"/>
      <c r="BU84" s="158"/>
      <c r="BV84" s="158"/>
      <c r="BW84" s="158"/>
      <c r="BX84" s="158"/>
      <c r="BY84" s="158"/>
      <c r="BZ84" s="158"/>
      <c r="CA84" s="159" t="s">
        <v>187</v>
      </c>
      <c r="CB84" s="159"/>
      <c r="CC84" s="159"/>
      <c r="CD84" s="159"/>
      <c r="CE84" s="159"/>
      <c r="CF84" s="159"/>
      <c r="CG84" s="159"/>
      <c r="CH84" s="159"/>
      <c r="CI84" s="158">
        <f>(2.89)/2</f>
        <v>1.445</v>
      </c>
      <c r="CJ84" s="158"/>
      <c r="CK84" s="158"/>
      <c r="CL84" s="158"/>
      <c r="CM84" s="158"/>
      <c r="CN84" s="158"/>
      <c r="CO84" s="158"/>
      <c r="CP84" s="158"/>
      <c r="CQ84" s="158"/>
      <c r="CR84" s="158"/>
      <c r="CS84" s="158"/>
      <c r="CT84" s="158"/>
      <c r="CU84" s="158"/>
      <c r="CV84" s="158"/>
      <c r="CW84" s="158"/>
      <c r="CX84" s="158"/>
      <c r="CY84" s="158"/>
      <c r="CZ84" s="158"/>
      <c r="DA84" s="158"/>
      <c r="DB84" s="158"/>
      <c r="DC84" s="158"/>
      <c r="DD84" s="158"/>
      <c r="DE84" s="158"/>
      <c r="DF84" s="158"/>
      <c r="DG84" s="158"/>
      <c r="DH84" s="158"/>
      <c r="DI84" s="163"/>
      <c r="DJ84" s="163"/>
      <c r="DK84" s="163"/>
      <c r="DL84" s="163"/>
      <c r="DM84" s="163"/>
      <c r="DN84" s="163"/>
      <c r="DO84" s="163"/>
      <c r="DP84" s="163"/>
      <c r="DQ84" s="163"/>
      <c r="DR84" s="163"/>
      <c r="DS84" s="174">
        <v>10</v>
      </c>
      <c r="DT84" s="174"/>
      <c r="DU84" s="174"/>
      <c r="DV84" s="174"/>
      <c r="DW84" s="174"/>
      <c r="DX84" s="174"/>
      <c r="DY84" s="174"/>
      <c r="DZ84" s="174"/>
      <c r="EA84" s="174"/>
      <c r="EB84" s="174"/>
      <c r="EC84" s="174"/>
      <c r="ED84" s="158"/>
      <c r="EE84" s="158"/>
      <c r="EF84" s="158"/>
      <c r="EG84" s="158"/>
      <c r="EH84" s="158"/>
      <c r="EI84" s="158"/>
      <c r="EJ84" s="158"/>
      <c r="EK84" s="158"/>
      <c r="EL84" s="158"/>
      <c r="EM84" s="158"/>
      <c r="EN84" s="158"/>
      <c r="EO84" s="158"/>
      <c r="EP84" s="158"/>
      <c r="EQ84" s="158"/>
      <c r="ER84" s="158"/>
      <c r="ES84" s="158"/>
      <c r="ET84" s="158"/>
      <c r="EU84" s="158"/>
      <c r="EV84" s="158"/>
      <c r="EW84" s="158"/>
      <c r="EX84" s="158"/>
      <c r="EY84" s="158"/>
      <c r="EZ84" s="158"/>
      <c r="FA84" s="158"/>
      <c r="FB84" s="158"/>
      <c r="FC84" s="158"/>
      <c r="FD84" s="158"/>
      <c r="FE84" s="158"/>
      <c r="FF84" s="158"/>
      <c r="FG84" s="158"/>
    </row>
    <row r="85" spans="1:163" ht="12.75">
      <c r="A85" s="159" t="s">
        <v>228</v>
      </c>
      <c r="B85" s="159"/>
      <c r="C85" s="159"/>
      <c r="D85" s="159"/>
      <c r="E85" s="159"/>
      <c r="F85" s="159"/>
      <c r="G85" s="159"/>
      <c r="H85" s="159"/>
      <c r="I85" s="159"/>
      <c r="J85" s="159"/>
      <c r="K85" s="163" t="s">
        <v>233</v>
      </c>
      <c r="L85" s="163" t="s">
        <v>233</v>
      </c>
      <c r="M85" s="163" t="s">
        <v>233</v>
      </c>
      <c r="N85" s="163" t="s">
        <v>233</v>
      </c>
      <c r="O85" s="163" t="s">
        <v>233</v>
      </c>
      <c r="P85" s="163" t="s">
        <v>233</v>
      </c>
      <c r="Q85" s="163" t="s">
        <v>233</v>
      </c>
      <c r="R85" s="163" t="s">
        <v>233</v>
      </c>
      <c r="S85" s="163" t="s">
        <v>233</v>
      </c>
      <c r="T85" s="163" t="s">
        <v>233</v>
      </c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  <c r="AN85" s="158"/>
      <c r="AO85" s="158"/>
      <c r="AP85" s="158"/>
      <c r="AQ85" s="158"/>
      <c r="AR85" s="158"/>
      <c r="AS85" s="158"/>
      <c r="AT85" s="158"/>
      <c r="AU85" s="158"/>
      <c r="AV85" s="158"/>
      <c r="AW85" s="158"/>
      <c r="AX85" s="158"/>
      <c r="AY85" s="158"/>
      <c r="AZ85" s="158"/>
      <c r="BA85" s="158"/>
      <c r="BB85" s="158"/>
      <c r="BC85" s="158"/>
      <c r="BD85" s="158"/>
      <c r="BE85" s="158"/>
      <c r="BF85" s="158"/>
      <c r="BG85" s="158"/>
      <c r="BH85" s="158"/>
      <c r="BI85" s="158" t="s">
        <v>250</v>
      </c>
      <c r="BJ85" s="158" t="s">
        <v>250</v>
      </c>
      <c r="BK85" s="158" t="s">
        <v>250</v>
      </c>
      <c r="BL85" s="158" t="s">
        <v>250</v>
      </c>
      <c r="BM85" s="158" t="s">
        <v>250</v>
      </c>
      <c r="BN85" s="158" t="s">
        <v>250</v>
      </c>
      <c r="BO85" s="158" t="s">
        <v>250</v>
      </c>
      <c r="BP85" s="158" t="s">
        <v>250</v>
      </c>
      <c r="BQ85" s="158" t="s">
        <v>250</v>
      </c>
      <c r="BR85" s="158" t="s">
        <v>186</v>
      </c>
      <c r="BS85" s="158"/>
      <c r="BT85" s="158"/>
      <c r="BU85" s="158"/>
      <c r="BV85" s="158"/>
      <c r="BW85" s="158"/>
      <c r="BX85" s="158"/>
      <c r="BY85" s="158"/>
      <c r="BZ85" s="158"/>
      <c r="CA85" s="159" t="s">
        <v>187</v>
      </c>
      <c r="CB85" s="159"/>
      <c r="CC85" s="159"/>
      <c r="CD85" s="159"/>
      <c r="CE85" s="159"/>
      <c r="CF85" s="159"/>
      <c r="CG85" s="159"/>
      <c r="CH85" s="159"/>
      <c r="CI85" s="158">
        <f>(0.186)/2</f>
        <v>0.093</v>
      </c>
      <c r="CJ85" s="158"/>
      <c r="CK85" s="158"/>
      <c r="CL85" s="158"/>
      <c r="CM85" s="158"/>
      <c r="CN85" s="158"/>
      <c r="CO85" s="158"/>
      <c r="CP85" s="158"/>
      <c r="CQ85" s="158"/>
      <c r="CR85" s="158"/>
      <c r="CS85" s="158"/>
      <c r="CT85" s="158"/>
      <c r="CU85" s="158"/>
      <c r="CV85" s="158"/>
      <c r="CW85" s="158"/>
      <c r="CX85" s="158"/>
      <c r="CY85" s="158"/>
      <c r="CZ85" s="158"/>
      <c r="DA85" s="158"/>
      <c r="DB85" s="158"/>
      <c r="DC85" s="158"/>
      <c r="DD85" s="158"/>
      <c r="DE85" s="158"/>
      <c r="DF85" s="158"/>
      <c r="DG85" s="158"/>
      <c r="DH85" s="158"/>
      <c r="DI85" s="163"/>
      <c r="DJ85" s="163"/>
      <c r="DK85" s="163"/>
      <c r="DL85" s="163"/>
      <c r="DM85" s="163"/>
      <c r="DN85" s="163"/>
      <c r="DO85" s="163"/>
      <c r="DP85" s="163"/>
      <c r="DQ85" s="163"/>
      <c r="DR85" s="163"/>
      <c r="DS85" s="174">
        <v>10</v>
      </c>
      <c r="DT85" s="174"/>
      <c r="DU85" s="174"/>
      <c r="DV85" s="174"/>
      <c r="DW85" s="174"/>
      <c r="DX85" s="174"/>
      <c r="DY85" s="174"/>
      <c r="DZ85" s="174"/>
      <c r="EA85" s="174"/>
      <c r="EB85" s="174"/>
      <c r="EC85" s="174"/>
      <c r="ED85" s="158"/>
      <c r="EE85" s="158"/>
      <c r="EF85" s="158"/>
      <c r="EG85" s="158"/>
      <c r="EH85" s="158"/>
      <c r="EI85" s="158"/>
      <c r="EJ85" s="158"/>
      <c r="EK85" s="158"/>
      <c r="EL85" s="158"/>
      <c r="EM85" s="158"/>
      <c r="EN85" s="158"/>
      <c r="EO85" s="158"/>
      <c r="EP85" s="158"/>
      <c r="EQ85" s="158"/>
      <c r="ER85" s="158"/>
      <c r="ES85" s="158"/>
      <c r="ET85" s="158"/>
      <c r="EU85" s="158"/>
      <c r="EV85" s="158"/>
      <c r="EW85" s="158"/>
      <c r="EX85" s="158"/>
      <c r="EY85" s="158"/>
      <c r="EZ85" s="158"/>
      <c r="FA85" s="158"/>
      <c r="FB85" s="158"/>
      <c r="FC85" s="158"/>
      <c r="FD85" s="158"/>
      <c r="FE85" s="158"/>
      <c r="FF85" s="158"/>
      <c r="FG85" s="158"/>
    </row>
    <row r="86" spans="1:163" ht="12.75">
      <c r="A86" s="209" t="s">
        <v>234</v>
      </c>
      <c r="B86" s="210"/>
      <c r="C86" s="210"/>
      <c r="D86" s="210"/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10"/>
      <c r="P86" s="210"/>
      <c r="Q86" s="210"/>
      <c r="R86" s="210"/>
      <c r="S86" s="210"/>
      <c r="T86" s="210"/>
      <c r="U86" s="210"/>
      <c r="V86" s="210"/>
      <c r="W86" s="210"/>
      <c r="X86" s="210"/>
      <c r="Y86" s="210"/>
      <c r="Z86" s="210"/>
      <c r="AA86" s="210"/>
      <c r="AB86" s="210"/>
      <c r="AC86" s="210"/>
      <c r="AD86" s="210"/>
      <c r="AE86" s="210"/>
      <c r="AF86" s="210"/>
      <c r="AG86" s="210"/>
      <c r="AH86" s="210"/>
      <c r="AI86" s="210"/>
      <c r="AJ86" s="210"/>
      <c r="AK86" s="210"/>
      <c r="AL86" s="210"/>
      <c r="AM86" s="210"/>
      <c r="AN86" s="210"/>
      <c r="AO86" s="210"/>
      <c r="AP86" s="210"/>
      <c r="AQ86" s="210"/>
      <c r="AR86" s="210"/>
      <c r="AS86" s="210"/>
      <c r="AT86" s="210"/>
      <c r="AU86" s="210"/>
      <c r="AV86" s="210"/>
      <c r="AW86" s="210"/>
      <c r="AX86" s="210"/>
      <c r="AY86" s="210"/>
      <c r="AZ86" s="210"/>
      <c r="BA86" s="210"/>
      <c r="BB86" s="210"/>
      <c r="BC86" s="210"/>
      <c r="BD86" s="210"/>
      <c r="BE86" s="210"/>
      <c r="BF86" s="210"/>
      <c r="BG86" s="210"/>
      <c r="BH86" s="210"/>
      <c r="BI86" s="210"/>
      <c r="BJ86" s="210"/>
      <c r="BK86" s="210"/>
      <c r="BL86" s="210"/>
      <c r="BM86" s="210"/>
      <c r="BN86" s="210"/>
      <c r="BO86" s="210"/>
      <c r="BP86" s="210"/>
      <c r="BQ86" s="210"/>
      <c r="BR86" s="210"/>
      <c r="BS86" s="210"/>
      <c r="BT86" s="210"/>
      <c r="BU86" s="210"/>
      <c r="BV86" s="210"/>
      <c r="BW86" s="210"/>
      <c r="BX86" s="210"/>
      <c r="BY86" s="210"/>
      <c r="BZ86" s="210"/>
      <c r="CA86" s="210"/>
      <c r="CB86" s="210"/>
      <c r="CC86" s="210"/>
      <c r="CD86" s="210"/>
      <c r="CE86" s="210"/>
      <c r="CF86" s="210"/>
      <c r="CG86" s="210"/>
      <c r="CH86" s="210"/>
      <c r="CI86" s="210"/>
      <c r="CJ86" s="210"/>
      <c r="CK86" s="210"/>
      <c r="CL86" s="210"/>
      <c r="CM86" s="210"/>
      <c r="CN86" s="210"/>
      <c r="CO86" s="210"/>
      <c r="CP86" s="210"/>
      <c r="CQ86" s="210"/>
      <c r="CR86" s="210"/>
      <c r="CS86" s="210"/>
      <c r="CT86" s="210"/>
      <c r="CU86" s="210"/>
      <c r="CV86" s="210"/>
      <c r="CW86" s="210"/>
      <c r="CX86" s="210"/>
      <c r="CY86" s="210"/>
      <c r="CZ86" s="210"/>
      <c r="DA86" s="210"/>
      <c r="DB86" s="210"/>
      <c r="DC86" s="210"/>
      <c r="DD86" s="210"/>
      <c r="DE86" s="210"/>
      <c r="DF86" s="210"/>
      <c r="DG86" s="210"/>
      <c r="DH86" s="210"/>
      <c r="DI86" s="210"/>
      <c r="DJ86" s="210"/>
      <c r="DK86" s="210"/>
      <c r="DL86" s="210"/>
      <c r="DM86" s="210"/>
      <c r="DN86" s="210"/>
      <c r="DO86" s="210"/>
      <c r="DP86" s="210"/>
      <c r="DQ86" s="210"/>
      <c r="DR86" s="210"/>
      <c r="DS86" s="210"/>
      <c r="DT86" s="210"/>
      <c r="DU86" s="210"/>
      <c r="DV86" s="210"/>
      <c r="DW86" s="210"/>
      <c r="DX86" s="210"/>
      <c r="DY86" s="210"/>
      <c r="DZ86" s="210"/>
      <c r="EA86" s="210"/>
      <c r="EB86" s="210"/>
      <c r="EC86" s="210"/>
      <c r="ED86" s="210"/>
      <c r="EE86" s="210"/>
      <c r="EF86" s="210"/>
      <c r="EG86" s="210"/>
      <c r="EH86" s="210"/>
      <c r="EI86" s="210"/>
      <c r="EJ86" s="210"/>
      <c r="EK86" s="210"/>
      <c r="EL86" s="210"/>
      <c r="EM86" s="210"/>
      <c r="EN86" s="210"/>
      <c r="EO86" s="210"/>
      <c r="EP86" s="210"/>
      <c r="EQ86" s="210"/>
      <c r="ER86" s="210"/>
      <c r="ES86" s="210"/>
      <c r="ET86" s="210"/>
      <c r="EU86" s="210"/>
      <c r="EV86" s="210"/>
      <c r="EW86" s="210"/>
      <c r="EX86" s="210"/>
      <c r="EY86" s="210"/>
      <c r="EZ86" s="210"/>
      <c r="FA86" s="210"/>
      <c r="FB86" s="210"/>
      <c r="FC86" s="210"/>
      <c r="FD86" s="210"/>
      <c r="FE86" s="210"/>
      <c r="FF86" s="210"/>
      <c r="FG86" s="211"/>
    </row>
    <row r="87" spans="1:163" ht="12.75">
      <c r="A87" s="159" t="s">
        <v>235</v>
      </c>
      <c r="B87" s="159"/>
      <c r="C87" s="159"/>
      <c r="D87" s="159"/>
      <c r="E87" s="159"/>
      <c r="F87" s="159"/>
      <c r="G87" s="159"/>
      <c r="H87" s="159"/>
      <c r="I87" s="159"/>
      <c r="J87" s="159"/>
      <c r="K87" s="163" t="s">
        <v>237</v>
      </c>
      <c r="L87" s="163" t="s">
        <v>237</v>
      </c>
      <c r="M87" s="163" t="s">
        <v>237</v>
      </c>
      <c r="N87" s="163" t="s">
        <v>237</v>
      </c>
      <c r="O87" s="163" t="s">
        <v>237</v>
      </c>
      <c r="P87" s="163" t="s">
        <v>237</v>
      </c>
      <c r="Q87" s="163" t="s">
        <v>237</v>
      </c>
      <c r="R87" s="163" t="s">
        <v>237</v>
      </c>
      <c r="S87" s="163" t="s">
        <v>237</v>
      </c>
      <c r="T87" s="163" t="s">
        <v>237</v>
      </c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  <c r="AN87" s="158"/>
      <c r="AO87" s="158"/>
      <c r="AP87" s="158"/>
      <c r="AQ87" s="158"/>
      <c r="AR87" s="158"/>
      <c r="AS87" s="158"/>
      <c r="AT87" s="158"/>
      <c r="AU87" s="158"/>
      <c r="AV87" s="158"/>
      <c r="AW87" s="158"/>
      <c r="AX87" s="158"/>
      <c r="AY87" s="158"/>
      <c r="AZ87" s="158"/>
      <c r="BA87" s="158"/>
      <c r="BB87" s="158"/>
      <c r="BC87" s="158"/>
      <c r="BD87" s="158"/>
      <c r="BE87" s="158"/>
      <c r="BF87" s="158"/>
      <c r="BG87" s="158"/>
      <c r="BH87" s="158"/>
      <c r="BI87" s="158" t="s">
        <v>246</v>
      </c>
      <c r="BJ87" s="158" t="s">
        <v>246</v>
      </c>
      <c r="BK87" s="158" t="s">
        <v>246</v>
      </c>
      <c r="BL87" s="158" t="s">
        <v>246</v>
      </c>
      <c r="BM87" s="158" t="s">
        <v>246</v>
      </c>
      <c r="BN87" s="158" t="s">
        <v>246</v>
      </c>
      <c r="BO87" s="158" t="s">
        <v>246</v>
      </c>
      <c r="BP87" s="158" t="s">
        <v>246</v>
      </c>
      <c r="BQ87" s="158" t="s">
        <v>246</v>
      </c>
      <c r="BR87" s="158" t="s">
        <v>186</v>
      </c>
      <c r="BS87" s="158"/>
      <c r="BT87" s="158"/>
      <c r="BU87" s="158"/>
      <c r="BV87" s="158"/>
      <c r="BW87" s="158"/>
      <c r="BX87" s="158"/>
      <c r="BY87" s="158"/>
      <c r="BZ87" s="158"/>
      <c r="CA87" s="159" t="s">
        <v>187</v>
      </c>
      <c r="CB87" s="159"/>
      <c r="CC87" s="159"/>
      <c r="CD87" s="159"/>
      <c r="CE87" s="159"/>
      <c r="CF87" s="159"/>
      <c r="CG87" s="159"/>
      <c r="CH87" s="159"/>
      <c r="CI87" s="158">
        <f>(0.3)/2</f>
        <v>0.15</v>
      </c>
      <c r="CJ87" s="158"/>
      <c r="CK87" s="158"/>
      <c r="CL87" s="158"/>
      <c r="CM87" s="158"/>
      <c r="CN87" s="158"/>
      <c r="CO87" s="158"/>
      <c r="CP87" s="158"/>
      <c r="CQ87" s="158"/>
      <c r="CR87" s="158"/>
      <c r="CS87" s="158"/>
      <c r="CT87" s="158"/>
      <c r="CU87" s="158"/>
      <c r="CV87" s="158"/>
      <c r="CW87" s="158"/>
      <c r="CX87" s="158"/>
      <c r="CY87" s="158"/>
      <c r="CZ87" s="158"/>
      <c r="DA87" s="158"/>
      <c r="DB87" s="158"/>
      <c r="DC87" s="158"/>
      <c r="DD87" s="158"/>
      <c r="DE87" s="158"/>
      <c r="DF87" s="158"/>
      <c r="DG87" s="158"/>
      <c r="DH87" s="158"/>
      <c r="DI87" s="163"/>
      <c r="DJ87" s="163"/>
      <c r="DK87" s="163"/>
      <c r="DL87" s="163"/>
      <c r="DM87" s="163"/>
      <c r="DN87" s="163"/>
      <c r="DO87" s="163"/>
      <c r="DP87" s="163"/>
      <c r="DQ87" s="163"/>
      <c r="DR87" s="163"/>
      <c r="DS87" s="174">
        <v>10</v>
      </c>
      <c r="DT87" s="174"/>
      <c r="DU87" s="174"/>
      <c r="DV87" s="174"/>
      <c r="DW87" s="174"/>
      <c r="DX87" s="174"/>
      <c r="DY87" s="174"/>
      <c r="DZ87" s="174"/>
      <c r="EA87" s="174"/>
      <c r="EB87" s="174"/>
      <c r="EC87" s="174"/>
      <c r="ED87" s="158"/>
      <c r="EE87" s="158"/>
      <c r="EF87" s="158"/>
      <c r="EG87" s="158"/>
      <c r="EH87" s="158"/>
      <c r="EI87" s="158"/>
      <c r="EJ87" s="158"/>
      <c r="EK87" s="158"/>
      <c r="EL87" s="158"/>
      <c r="EM87" s="158"/>
      <c r="EN87" s="158"/>
      <c r="EO87" s="158"/>
      <c r="EP87" s="158"/>
      <c r="EQ87" s="158"/>
      <c r="ER87" s="158"/>
      <c r="ES87" s="158"/>
      <c r="ET87" s="158"/>
      <c r="EU87" s="158"/>
      <c r="EV87" s="158"/>
      <c r="EW87" s="158"/>
      <c r="EX87" s="158"/>
      <c r="EY87" s="158"/>
      <c r="EZ87" s="158"/>
      <c r="FA87" s="158"/>
      <c r="FB87" s="158"/>
      <c r="FC87" s="158"/>
      <c r="FD87" s="158"/>
      <c r="FE87" s="158"/>
      <c r="FF87" s="158"/>
      <c r="FG87" s="158"/>
    </row>
    <row r="88" spans="1:163" ht="12.75">
      <c r="A88" s="159" t="s">
        <v>139</v>
      </c>
      <c r="B88" s="159"/>
      <c r="C88" s="159"/>
      <c r="D88" s="159"/>
      <c r="E88" s="159"/>
      <c r="F88" s="159"/>
      <c r="G88" s="159"/>
      <c r="H88" s="159"/>
      <c r="I88" s="159"/>
      <c r="J88" s="159"/>
      <c r="K88" s="163" t="s">
        <v>238</v>
      </c>
      <c r="L88" s="163" t="s">
        <v>238</v>
      </c>
      <c r="M88" s="163" t="s">
        <v>238</v>
      </c>
      <c r="N88" s="163" t="s">
        <v>238</v>
      </c>
      <c r="O88" s="163" t="s">
        <v>238</v>
      </c>
      <c r="P88" s="163" t="s">
        <v>238</v>
      </c>
      <c r="Q88" s="163" t="s">
        <v>238</v>
      </c>
      <c r="R88" s="163" t="s">
        <v>238</v>
      </c>
      <c r="S88" s="163" t="s">
        <v>238</v>
      </c>
      <c r="T88" s="163" t="s">
        <v>238</v>
      </c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  <c r="AI88" s="158"/>
      <c r="AJ88" s="158"/>
      <c r="AK88" s="158"/>
      <c r="AL88" s="158"/>
      <c r="AM88" s="158"/>
      <c r="AN88" s="158"/>
      <c r="AO88" s="158"/>
      <c r="AP88" s="158"/>
      <c r="AQ88" s="158"/>
      <c r="AR88" s="158"/>
      <c r="AS88" s="158"/>
      <c r="AT88" s="158"/>
      <c r="AU88" s="158"/>
      <c r="AV88" s="158"/>
      <c r="AW88" s="158"/>
      <c r="AX88" s="158"/>
      <c r="AY88" s="158"/>
      <c r="AZ88" s="158"/>
      <c r="BA88" s="158"/>
      <c r="BB88" s="158"/>
      <c r="BC88" s="158"/>
      <c r="BD88" s="158"/>
      <c r="BE88" s="158"/>
      <c r="BF88" s="158"/>
      <c r="BG88" s="158"/>
      <c r="BH88" s="158"/>
      <c r="BI88" s="158" t="s">
        <v>246</v>
      </c>
      <c r="BJ88" s="158" t="s">
        <v>246</v>
      </c>
      <c r="BK88" s="158" t="s">
        <v>246</v>
      </c>
      <c r="BL88" s="158" t="s">
        <v>246</v>
      </c>
      <c r="BM88" s="158" t="s">
        <v>246</v>
      </c>
      <c r="BN88" s="158" t="s">
        <v>246</v>
      </c>
      <c r="BO88" s="158" t="s">
        <v>246</v>
      </c>
      <c r="BP88" s="158" t="s">
        <v>246</v>
      </c>
      <c r="BQ88" s="158" t="s">
        <v>246</v>
      </c>
      <c r="BR88" s="158" t="s">
        <v>186</v>
      </c>
      <c r="BS88" s="158"/>
      <c r="BT88" s="158"/>
      <c r="BU88" s="158"/>
      <c r="BV88" s="158"/>
      <c r="BW88" s="158"/>
      <c r="BX88" s="158"/>
      <c r="BY88" s="158"/>
      <c r="BZ88" s="158"/>
      <c r="CA88" s="159" t="s">
        <v>187</v>
      </c>
      <c r="CB88" s="159"/>
      <c r="CC88" s="159"/>
      <c r="CD88" s="159"/>
      <c r="CE88" s="159"/>
      <c r="CF88" s="159"/>
      <c r="CG88" s="159"/>
      <c r="CH88" s="159"/>
      <c r="CI88" s="158">
        <f>(0.13+0.02)/2</f>
        <v>0.075</v>
      </c>
      <c r="CJ88" s="158"/>
      <c r="CK88" s="158"/>
      <c r="CL88" s="158"/>
      <c r="CM88" s="158"/>
      <c r="CN88" s="158"/>
      <c r="CO88" s="158"/>
      <c r="CP88" s="158"/>
      <c r="CQ88" s="158"/>
      <c r="CR88" s="158"/>
      <c r="CS88" s="158"/>
      <c r="CT88" s="158"/>
      <c r="CU88" s="158"/>
      <c r="CV88" s="158"/>
      <c r="CW88" s="158"/>
      <c r="CX88" s="158"/>
      <c r="CY88" s="158"/>
      <c r="CZ88" s="158"/>
      <c r="DA88" s="158"/>
      <c r="DB88" s="158"/>
      <c r="DC88" s="158"/>
      <c r="DD88" s="158"/>
      <c r="DE88" s="158"/>
      <c r="DF88" s="158"/>
      <c r="DG88" s="158"/>
      <c r="DH88" s="158"/>
      <c r="DI88" s="163"/>
      <c r="DJ88" s="163"/>
      <c r="DK88" s="163"/>
      <c r="DL88" s="163"/>
      <c r="DM88" s="163"/>
      <c r="DN88" s="163"/>
      <c r="DO88" s="163"/>
      <c r="DP88" s="163"/>
      <c r="DQ88" s="163"/>
      <c r="DR88" s="163"/>
      <c r="DS88" s="174">
        <v>10</v>
      </c>
      <c r="DT88" s="174"/>
      <c r="DU88" s="174"/>
      <c r="DV88" s="174"/>
      <c r="DW88" s="174"/>
      <c r="DX88" s="174"/>
      <c r="DY88" s="174"/>
      <c r="DZ88" s="174"/>
      <c r="EA88" s="174"/>
      <c r="EB88" s="174"/>
      <c r="EC88" s="174"/>
      <c r="ED88" s="158"/>
      <c r="EE88" s="158"/>
      <c r="EF88" s="158"/>
      <c r="EG88" s="158"/>
      <c r="EH88" s="158"/>
      <c r="EI88" s="158"/>
      <c r="EJ88" s="158"/>
      <c r="EK88" s="158"/>
      <c r="EL88" s="158"/>
      <c r="EM88" s="158"/>
      <c r="EN88" s="158"/>
      <c r="EO88" s="158"/>
      <c r="EP88" s="158"/>
      <c r="EQ88" s="158"/>
      <c r="ER88" s="158"/>
      <c r="ES88" s="158"/>
      <c r="ET88" s="158"/>
      <c r="EU88" s="158"/>
      <c r="EV88" s="158"/>
      <c r="EW88" s="158"/>
      <c r="EX88" s="158"/>
      <c r="EY88" s="158"/>
      <c r="EZ88" s="158"/>
      <c r="FA88" s="158"/>
      <c r="FB88" s="158"/>
      <c r="FC88" s="158"/>
      <c r="FD88" s="158"/>
      <c r="FE88" s="158"/>
      <c r="FF88" s="158"/>
      <c r="FG88" s="158"/>
    </row>
    <row r="89" spans="1:163" ht="12.75">
      <c r="A89" s="159" t="s">
        <v>165</v>
      </c>
      <c r="B89" s="159"/>
      <c r="C89" s="159"/>
      <c r="D89" s="159"/>
      <c r="E89" s="159"/>
      <c r="F89" s="159"/>
      <c r="G89" s="159"/>
      <c r="H89" s="159"/>
      <c r="I89" s="159"/>
      <c r="J89" s="159"/>
      <c r="K89" s="163" t="s">
        <v>239</v>
      </c>
      <c r="L89" s="163" t="s">
        <v>239</v>
      </c>
      <c r="M89" s="163" t="s">
        <v>239</v>
      </c>
      <c r="N89" s="163" t="s">
        <v>239</v>
      </c>
      <c r="O89" s="163" t="s">
        <v>239</v>
      </c>
      <c r="P89" s="163" t="s">
        <v>239</v>
      </c>
      <c r="Q89" s="163" t="s">
        <v>239</v>
      </c>
      <c r="R89" s="163" t="s">
        <v>239</v>
      </c>
      <c r="S89" s="163" t="s">
        <v>239</v>
      </c>
      <c r="T89" s="163" t="s">
        <v>239</v>
      </c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158"/>
      <c r="AI89" s="158"/>
      <c r="AJ89" s="158"/>
      <c r="AK89" s="158"/>
      <c r="AL89" s="158"/>
      <c r="AM89" s="158"/>
      <c r="AN89" s="158"/>
      <c r="AO89" s="158"/>
      <c r="AP89" s="158"/>
      <c r="AQ89" s="158"/>
      <c r="AR89" s="158"/>
      <c r="AS89" s="158"/>
      <c r="AT89" s="158"/>
      <c r="AU89" s="158"/>
      <c r="AV89" s="158"/>
      <c r="AW89" s="158"/>
      <c r="AX89" s="158"/>
      <c r="AY89" s="158"/>
      <c r="AZ89" s="158"/>
      <c r="BA89" s="158"/>
      <c r="BB89" s="158"/>
      <c r="BC89" s="158"/>
      <c r="BD89" s="158"/>
      <c r="BE89" s="158"/>
      <c r="BF89" s="158"/>
      <c r="BG89" s="158"/>
      <c r="BH89" s="158"/>
      <c r="BI89" s="158" t="s">
        <v>246</v>
      </c>
      <c r="BJ89" s="158" t="s">
        <v>246</v>
      </c>
      <c r="BK89" s="158" t="s">
        <v>246</v>
      </c>
      <c r="BL89" s="158" t="s">
        <v>246</v>
      </c>
      <c r="BM89" s="158" t="s">
        <v>246</v>
      </c>
      <c r="BN89" s="158" t="s">
        <v>246</v>
      </c>
      <c r="BO89" s="158" t="s">
        <v>246</v>
      </c>
      <c r="BP89" s="158" t="s">
        <v>246</v>
      </c>
      <c r="BQ89" s="158" t="s">
        <v>246</v>
      </c>
      <c r="BR89" s="158" t="s">
        <v>186</v>
      </c>
      <c r="BS89" s="158"/>
      <c r="BT89" s="158"/>
      <c r="BU89" s="158"/>
      <c r="BV89" s="158"/>
      <c r="BW89" s="158"/>
      <c r="BX89" s="158"/>
      <c r="BY89" s="158"/>
      <c r="BZ89" s="158"/>
      <c r="CA89" s="159" t="s">
        <v>187</v>
      </c>
      <c r="CB89" s="159"/>
      <c r="CC89" s="159"/>
      <c r="CD89" s="159"/>
      <c r="CE89" s="159"/>
      <c r="CF89" s="159"/>
      <c r="CG89" s="159"/>
      <c r="CH89" s="159"/>
      <c r="CI89" s="158">
        <f>(0.14)/2</f>
        <v>0.07</v>
      </c>
      <c r="CJ89" s="158"/>
      <c r="CK89" s="158"/>
      <c r="CL89" s="158"/>
      <c r="CM89" s="158"/>
      <c r="CN89" s="158"/>
      <c r="CO89" s="158"/>
      <c r="CP89" s="158"/>
      <c r="CQ89" s="158"/>
      <c r="CR89" s="158"/>
      <c r="CS89" s="158"/>
      <c r="CT89" s="158"/>
      <c r="CU89" s="158"/>
      <c r="CV89" s="158"/>
      <c r="CW89" s="158"/>
      <c r="CX89" s="158"/>
      <c r="CY89" s="158"/>
      <c r="CZ89" s="158"/>
      <c r="DA89" s="158"/>
      <c r="DB89" s="158"/>
      <c r="DC89" s="158"/>
      <c r="DD89" s="158"/>
      <c r="DE89" s="158"/>
      <c r="DF89" s="158"/>
      <c r="DG89" s="158"/>
      <c r="DH89" s="158"/>
      <c r="DI89" s="163"/>
      <c r="DJ89" s="163"/>
      <c r="DK89" s="163"/>
      <c r="DL89" s="163"/>
      <c r="DM89" s="163"/>
      <c r="DN89" s="163"/>
      <c r="DO89" s="163"/>
      <c r="DP89" s="163"/>
      <c r="DQ89" s="163"/>
      <c r="DR89" s="163"/>
      <c r="DS89" s="174">
        <v>10</v>
      </c>
      <c r="DT89" s="174"/>
      <c r="DU89" s="174"/>
      <c r="DV89" s="174"/>
      <c r="DW89" s="174"/>
      <c r="DX89" s="174"/>
      <c r="DY89" s="174"/>
      <c r="DZ89" s="174"/>
      <c r="EA89" s="174"/>
      <c r="EB89" s="174"/>
      <c r="EC89" s="174"/>
      <c r="ED89" s="158"/>
      <c r="EE89" s="158"/>
      <c r="EF89" s="158"/>
      <c r="EG89" s="158"/>
      <c r="EH89" s="158"/>
      <c r="EI89" s="158"/>
      <c r="EJ89" s="158"/>
      <c r="EK89" s="158"/>
      <c r="EL89" s="158"/>
      <c r="EM89" s="158"/>
      <c r="EN89" s="158"/>
      <c r="EO89" s="158"/>
      <c r="EP89" s="158"/>
      <c r="EQ89" s="158"/>
      <c r="ER89" s="158"/>
      <c r="ES89" s="158"/>
      <c r="ET89" s="158"/>
      <c r="EU89" s="158"/>
      <c r="EV89" s="158"/>
      <c r="EW89" s="158"/>
      <c r="EX89" s="158"/>
      <c r="EY89" s="158"/>
      <c r="EZ89" s="158"/>
      <c r="FA89" s="158"/>
      <c r="FB89" s="158"/>
      <c r="FC89" s="158"/>
      <c r="FD89" s="158"/>
      <c r="FE89" s="158"/>
      <c r="FF89" s="158"/>
      <c r="FG89" s="158"/>
    </row>
    <row r="90" spans="1:163" ht="12.75">
      <c r="A90" s="159" t="s">
        <v>166</v>
      </c>
      <c r="B90" s="159"/>
      <c r="C90" s="159"/>
      <c r="D90" s="159"/>
      <c r="E90" s="159"/>
      <c r="F90" s="159"/>
      <c r="G90" s="159"/>
      <c r="H90" s="159"/>
      <c r="I90" s="159"/>
      <c r="J90" s="159"/>
      <c r="K90" s="163" t="s">
        <v>240</v>
      </c>
      <c r="L90" s="163" t="s">
        <v>240</v>
      </c>
      <c r="M90" s="163" t="s">
        <v>240</v>
      </c>
      <c r="N90" s="163" t="s">
        <v>240</v>
      </c>
      <c r="O90" s="163" t="s">
        <v>240</v>
      </c>
      <c r="P90" s="163" t="s">
        <v>240</v>
      </c>
      <c r="Q90" s="163" t="s">
        <v>240</v>
      </c>
      <c r="R90" s="163" t="s">
        <v>240</v>
      </c>
      <c r="S90" s="163" t="s">
        <v>240</v>
      </c>
      <c r="T90" s="163" t="s">
        <v>240</v>
      </c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  <c r="AN90" s="158"/>
      <c r="AO90" s="158"/>
      <c r="AP90" s="158"/>
      <c r="AQ90" s="158"/>
      <c r="AR90" s="158"/>
      <c r="AS90" s="158"/>
      <c r="AT90" s="158"/>
      <c r="AU90" s="158"/>
      <c r="AV90" s="158"/>
      <c r="AW90" s="158"/>
      <c r="AX90" s="158"/>
      <c r="AY90" s="158"/>
      <c r="AZ90" s="158"/>
      <c r="BA90" s="158"/>
      <c r="BB90" s="158"/>
      <c r="BC90" s="158"/>
      <c r="BD90" s="158"/>
      <c r="BE90" s="158"/>
      <c r="BF90" s="158"/>
      <c r="BG90" s="158"/>
      <c r="BH90" s="158"/>
      <c r="BI90" s="158" t="s">
        <v>246</v>
      </c>
      <c r="BJ90" s="158" t="s">
        <v>246</v>
      </c>
      <c r="BK90" s="158" t="s">
        <v>246</v>
      </c>
      <c r="BL90" s="158" t="s">
        <v>246</v>
      </c>
      <c r="BM90" s="158" t="s">
        <v>246</v>
      </c>
      <c r="BN90" s="158" t="s">
        <v>246</v>
      </c>
      <c r="BO90" s="158" t="s">
        <v>246</v>
      </c>
      <c r="BP90" s="158" t="s">
        <v>246</v>
      </c>
      <c r="BQ90" s="158" t="s">
        <v>246</v>
      </c>
      <c r="BR90" s="158" t="s">
        <v>186</v>
      </c>
      <c r="BS90" s="158"/>
      <c r="BT90" s="158"/>
      <c r="BU90" s="158"/>
      <c r="BV90" s="158"/>
      <c r="BW90" s="158"/>
      <c r="BX90" s="158"/>
      <c r="BY90" s="158"/>
      <c r="BZ90" s="158"/>
      <c r="CA90" s="159" t="s">
        <v>187</v>
      </c>
      <c r="CB90" s="159"/>
      <c r="CC90" s="159"/>
      <c r="CD90" s="159"/>
      <c r="CE90" s="159"/>
      <c r="CF90" s="159"/>
      <c r="CG90" s="159"/>
      <c r="CH90" s="159"/>
      <c r="CI90" s="158">
        <f>(0.35)/2</f>
        <v>0.175</v>
      </c>
      <c r="CJ90" s="158"/>
      <c r="CK90" s="158"/>
      <c r="CL90" s="158"/>
      <c r="CM90" s="158"/>
      <c r="CN90" s="158"/>
      <c r="CO90" s="158"/>
      <c r="CP90" s="158"/>
      <c r="CQ90" s="158"/>
      <c r="CR90" s="158"/>
      <c r="CS90" s="158"/>
      <c r="CT90" s="158"/>
      <c r="CU90" s="158"/>
      <c r="CV90" s="158"/>
      <c r="CW90" s="158"/>
      <c r="CX90" s="158"/>
      <c r="CY90" s="158"/>
      <c r="CZ90" s="158"/>
      <c r="DA90" s="158"/>
      <c r="DB90" s="158"/>
      <c r="DC90" s="158"/>
      <c r="DD90" s="158"/>
      <c r="DE90" s="158"/>
      <c r="DF90" s="158"/>
      <c r="DG90" s="158"/>
      <c r="DH90" s="158"/>
      <c r="DI90" s="163"/>
      <c r="DJ90" s="163"/>
      <c r="DK90" s="163"/>
      <c r="DL90" s="163"/>
      <c r="DM90" s="163"/>
      <c r="DN90" s="163"/>
      <c r="DO90" s="163"/>
      <c r="DP90" s="163"/>
      <c r="DQ90" s="163"/>
      <c r="DR90" s="163"/>
      <c r="DS90" s="174">
        <v>10</v>
      </c>
      <c r="DT90" s="174"/>
      <c r="DU90" s="174"/>
      <c r="DV90" s="174"/>
      <c r="DW90" s="174"/>
      <c r="DX90" s="174"/>
      <c r="DY90" s="174"/>
      <c r="DZ90" s="174"/>
      <c r="EA90" s="174"/>
      <c r="EB90" s="174"/>
      <c r="EC90" s="174"/>
      <c r="ED90" s="158"/>
      <c r="EE90" s="158"/>
      <c r="EF90" s="158"/>
      <c r="EG90" s="158"/>
      <c r="EH90" s="158"/>
      <c r="EI90" s="158"/>
      <c r="EJ90" s="158"/>
      <c r="EK90" s="158"/>
      <c r="EL90" s="158"/>
      <c r="EM90" s="158"/>
      <c r="EN90" s="158"/>
      <c r="EO90" s="158"/>
      <c r="EP90" s="158"/>
      <c r="EQ90" s="158"/>
      <c r="ER90" s="158"/>
      <c r="ES90" s="158"/>
      <c r="ET90" s="158"/>
      <c r="EU90" s="158"/>
      <c r="EV90" s="158"/>
      <c r="EW90" s="158"/>
      <c r="EX90" s="158"/>
      <c r="EY90" s="158"/>
      <c r="EZ90" s="158"/>
      <c r="FA90" s="158"/>
      <c r="FB90" s="158"/>
      <c r="FC90" s="158"/>
      <c r="FD90" s="158"/>
      <c r="FE90" s="158"/>
      <c r="FF90" s="158"/>
      <c r="FG90" s="158"/>
    </row>
    <row r="91" spans="1:163" ht="12.75">
      <c r="A91" s="159" t="s">
        <v>236</v>
      </c>
      <c r="B91" s="159"/>
      <c r="C91" s="159"/>
      <c r="D91" s="159"/>
      <c r="E91" s="159"/>
      <c r="F91" s="159"/>
      <c r="G91" s="159"/>
      <c r="H91" s="159"/>
      <c r="I91" s="159"/>
      <c r="J91" s="159"/>
      <c r="K91" s="163" t="s">
        <v>189</v>
      </c>
      <c r="L91" s="163" t="s">
        <v>189</v>
      </c>
      <c r="M91" s="163" t="s">
        <v>189</v>
      </c>
      <c r="N91" s="163" t="s">
        <v>189</v>
      </c>
      <c r="O91" s="163" t="s">
        <v>189</v>
      </c>
      <c r="P91" s="163" t="s">
        <v>189</v>
      </c>
      <c r="Q91" s="163" t="s">
        <v>189</v>
      </c>
      <c r="R91" s="163" t="s">
        <v>189</v>
      </c>
      <c r="S91" s="163" t="s">
        <v>189</v>
      </c>
      <c r="T91" s="163" t="s">
        <v>189</v>
      </c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58"/>
      <c r="AJ91" s="158"/>
      <c r="AK91" s="158"/>
      <c r="AL91" s="158"/>
      <c r="AM91" s="158"/>
      <c r="AN91" s="158"/>
      <c r="AO91" s="158"/>
      <c r="AP91" s="158"/>
      <c r="AQ91" s="158"/>
      <c r="AR91" s="158"/>
      <c r="AS91" s="158"/>
      <c r="AT91" s="158"/>
      <c r="AU91" s="158"/>
      <c r="AV91" s="158"/>
      <c r="AW91" s="158"/>
      <c r="AX91" s="158"/>
      <c r="AY91" s="158"/>
      <c r="AZ91" s="158"/>
      <c r="BA91" s="158"/>
      <c r="BB91" s="158"/>
      <c r="BC91" s="158"/>
      <c r="BD91" s="158"/>
      <c r="BE91" s="158"/>
      <c r="BF91" s="158"/>
      <c r="BG91" s="158"/>
      <c r="BH91" s="158"/>
      <c r="BI91" s="158" t="s">
        <v>246</v>
      </c>
      <c r="BJ91" s="158" t="s">
        <v>246</v>
      </c>
      <c r="BK91" s="158" t="s">
        <v>246</v>
      </c>
      <c r="BL91" s="158" t="s">
        <v>246</v>
      </c>
      <c r="BM91" s="158" t="s">
        <v>246</v>
      </c>
      <c r="BN91" s="158" t="s">
        <v>246</v>
      </c>
      <c r="BO91" s="158" t="s">
        <v>246</v>
      </c>
      <c r="BP91" s="158" t="s">
        <v>246</v>
      </c>
      <c r="BQ91" s="158" t="s">
        <v>246</v>
      </c>
      <c r="BR91" s="158" t="s">
        <v>186</v>
      </c>
      <c r="BS91" s="158"/>
      <c r="BT91" s="158"/>
      <c r="BU91" s="158"/>
      <c r="BV91" s="158"/>
      <c r="BW91" s="158"/>
      <c r="BX91" s="158"/>
      <c r="BY91" s="158"/>
      <c r="BZ91" s="158"/>
      <c r="CA91" s="159" t="s">
        <v>187</v>
      </c>
      <c r="CB91" s="159"/>
      <c r="CC91" s="159"/>
      <c r="CD91" s="159"/>
      <c r="CE91" s="159"/>
      <c r="CF91" s="159"/>
      <c r="CG91" s="159"/>
      <c r="CH91" s="159"/>
      <c r="CI91" s="158">
        <f>(0.31)/2</f>
        <v>0.155</v>
      </c>
      <c r="CJ91" s="158"/>
      <c r="CK91" s="158"/>
      <c r="CL91" s="158"/>
      <c r="CM91" s="158"/>
      <c r="CN91" s="158"/>
      <c r="CO91" s="158"/>
      <c r="CP91" s="158"/>
      <c r="CQ91" s="158"/>
      <c r="CR91" s="158"/>
      <c r="CS91" s="158"/>
      <c r="CT91" s="158"/>
      <c r="CU91" s="158"/>
      <c r="CV91" s="158"/>
      <c r="CW91" s="158"/>
      <c r="CX91" s="158"/>
      <c r="CY91" s="158"/>
      <c r="CZ91" s="158"/>
      <c r="DA91" s="158"/>
      <c r="DB91" s="158"/>
      <c r="DC91" s="158"/>
      <c r="DD91" s="158"/>
      <c r="DE91" s="158"/>
      <c r="DF91" s="158"/>
      <c r="DG91" s="158"/>
      <c r="DH91" s="158"/>
      <c r="DI91" s="163"/>
      <c r="DJ91" s="163"/>
      <c r="DK91" s="163"/>
      <c r="DL91" s="163"/>
      <c r="DM91" s="163"/>
      <c r="DN91" s="163"/>
      <c r="DO91" s="163"/>
      <c r="DP91" s="163"/>
      <c r="DQ91" s="163"/>
      <c r="DR91" s="163"/>
      <c r="DS91" s="174">
        <v>10</v>
      </c>
      <c r="DT91" s="174"/>
      <c r="DU91" s="174"/>
      <c r="DV91" s="174"/>
      <c r="DW91" s="174"/>
      <c r="DX91" s="174"/>
      <c r="DY91" s="174"/>
      <c r="DZ91" s="174"/>
      <c r="EA91" s="174"/>
      <c r="EB91" s="174"/>
      <c r="EC91" s="174"/>
      <c r="ED91" s="158"/>
      <c r="EE91" s="158"/>
      <c r="EF91" s="158"/>
      <c r="EG91" s="158"/>
      <c r="EH91" s="158"/>
      <c r="EI91" s="158"/>
      <c r="EJ91" s="158"/>
      <c r="EK91" s="158"/>
      <c r="EL91" s="158"/>
      <c r="EM91" s="158"/>
      <c r="EN91" s="158"/>
      <c r="EO91" s="158"/>
      <c r="EP91" s="158"/>
      <c r="EQ91" s="158"/>
      <c r="ER91" s="158"/>
      <c r="ES91" s="158"/>
      <c r="ET91" s="158"/>
      <c r="EU91" s="158"/>
      <c r="EV91" s="158"/>
      <c r="EW91" s="158"/>
      <c r="EX91" s="158"/>
      <c r="EY91" s="158"/>
      <c r="EZ91" s="158"/>
      <c r="FA91" s="158"/>
      <c r="FB91" s="158"/>
      <c r="FC91" s="158"/>
      <c r="FD91" s="158"/>
      <c r="FE91" s="158"/>
      <c r="FF91" s="158"/>
      <c r="FG91" s="158"/>
    </row>
  </sheetData>
  <sheetProtection/>
  <mergeCells count="984">
    <mergeCell ref="DS91:EC91"/>
    <mergeCell ref="ED91:EO91"/>
    <mergeCell ref="EP91:EX91"/>
    <mergeCell ref="EY91:FG91"/>
    <mergeCell ref="A31:BH31"/>
    <mergeCell ref="BI91:BQ91"/>
    <mergeCell ref="BR91:BZ91"/>
    <mergeCell ref="CA91:CH91"/>
    <mergeCell ref="CI91:CU91"/>
    <mergeCell ref="CV91:DH91"/>
    <mergeCell ref="DI91:DR91"/>
    <mergeCell ref="DS90:EC90"/>
    <mergeCell ref="ED90:EO90"/>
    <mergeCell ref="EP90:EX90"/>
    <mergeCell ref="EY90:FG90"/>
    <mergeCell ref="A91:J91"/>
    <mergeCell ref="K91:T91"/>
    <mergeCell ref="U91:AD91"/>
    <mergeCell ref="AE91:AN91"/>
    <mergeCell ref="AO91:AX91"/>
    <mergeCell ref="AY91:BH91"/>
    <mergeCell ref="BI90:BQ90"/>
    <mergeCell ref="BR90:BZ90"/>
    <mergeCell ref="CA90:CH90"/>
    <mergeCell ref="CI90:CU90"/>
    <mergeCell ref="CV90:DH90"/>
    <mergeCell ref="DI90:DR90"/>
    <mergeCell ref="DS89:EC89"/>
    <mergeCell ref="ED89:EO89"/>
    <mergeCell ref="EP89:EX89"/>
    <mergeCell ref="EY89:FG89"/>
    <mergeCell ref="A90:J90"/>
    <mergeCell ref="K90:T90"/>
    <mergeCell ref="U90:AD90"/>
    <mergeCell ref="AE90:AN90"/>
    <mergeCell ref="AO90:AX90"/>
    <mergeCell ref="AY90:BH90"/>
    <mergeCell ref="BI89:BQ89"/>
    <mergeCell ref="BR89:BZ89"/>
    <mergeCell ref="CA89:CH89"/>
    <mergeCell ref="CI89:CU89"/>
    <mergeCell ref="CV89:DH89"/>
    <mergeCell ref="DI89:DR89"/>
    <mergeCell ref="DS88:EC88"/>
    <mergeCell ref="ED88:EO88"/>
    <mergeCell ref="EP88:EX88"/>
    <mergeCell ref="EY88:FG88"/>
    <mergeCell ref="A89:J89"/>
    <mergeCell ref="K89:T89"/>
    <mergeCell ref="U89:AD89"/>
    <mergeCell ref="AE89:AN89"/>
    <mergeCell ref="AO89:AX89"/>
    <mergeCell ref="AY89:BH89"/>
    <mergeCell ref="BI88:BQ88"/>
    <mergeCell ref="BR88:BZ88"/>
    <mergeCell ref="CA88:CH88"/>
    <mergeCell ref="CI88:CU88"/>
    <mergeCell ref="CV88:DH88"/>
    <mergeCell ref="DI88:DR88"/>
    <mergeCell ref="DS87:EC87"/>
    <mergeCell ref="ED87:EO87"/>
    <mergeCell ref="EP87:EX87"/>
    <mergeCell ref="EY87:FG87"/>
    <mergeCell ref="A88:J88"/>
    <mergeCell ref="K88:T88"/>
    <mergeCell ref="U88:AD88"/>
    <mergeCell ref="AE88:AN88"/>
    <mergeCell ref="AO88:AX88"/>
    <mergeCell ref="AY88:BH88"/>
    <mergeCell ref="BI87:BQ87"/>
    <mergeCell ref="BR87:BZ87"/>
    <mergeCell ref="CA87:CH87"/>
    <mergeCell ref="CI87:CU87"/>
    <mergeCell ref="CV87:DH87"/>
    <mergeCell ref="DI87:DR87"/>
    <mergeCell ref="A87:J87"/>
    <mergeCell ref="K87:T87"/>
    <mergeCell ref="U87:AD87"/>
    <mergeCell ref="AE87:AN87"/>
    <mergeCell ref="AO87:AX87"/>
    <mergeCell ref="AY87:BH87"/>
    <mergeCell ref="DI85:DR85"/>
    <mergeCell ref="DS85:EC85"/>
    <mergeCell ref="ED85:EO85"/>
    <mergeCell ref="EP85:EX85"/>
    <mergeCell ref="EY85:FG85"/>
    <mergeCell ref="A86:FG86"/>
    <mergeCell ref="AY85:BH85"/>
    <mergeCell ref="BI85:BQ85"/>
    <mergeCell ref="BR85:BZ85"/>
    <mergeCell ref="CA85:CH85"/>
    <mergeCell ref="CI85:CU85"/>
    <mergeCell ref="CV85:DH85"/>
    <mergeCell ref="DI84:DR84"/>
    <mergeCell ref="DS84:EC84"/>
    <mergeCell ref="ED84:EO84"/>
    <mergeCell ref="EP84:EX84"/>
    <mergeCell ref="EY84:FG84"/>
    <mergeCell ref="A85:J85"/>
    <mergeCell ref="K85:T85"/>
    <mergeCell ref="U85:AD85"/>
    <mergeCell ref="AE85:AN85"/>
    <mergeCell ref="AO85:AX85"/>
    <mergeCell ref="AY84:BH84"/>
    <mergeCell ref="BI84:BQ84"/>
    <mergeCell ref="BR84:BZ84"/>
    <mergeCell ref="CA84:CH84"/>
    <mergeCell ref="CI84:CU84"/>
    <mergeCell ref="CV84:DH84"/>
    <mergeCell ref="DI83:DR83"/>
    <mergeCell ref="DS83:EC83"/>
    <mergeCell ref="ED83:EO83"/>
    <mergeCell ref="EP83:EX83"/>
    <mergeCell ref="EY83:FG83"/>
    <mergeCell ref="A84:J84"/>
    <mergeCell ref="K84:T84"/>
    <mergeCell ref="U84:AD84"/>
    <mergeCell ref="AE84:AN84"/>
    <mergeCell ref="AO84:AX84"/>
    <mergeCell ref="AY83:BH83"/>
    <mergeCell ref="BI83:BQ83"/>
    <mergeCell ref="BR83:BZ83"/>
    <mergeCell ref="CA83:CH83"/>
    <mergeCell ref="CI83:CU83"/>
    <mergeCell ref="CV83:DH83"/>
    <mergeCell ref="DI82:DR82"/>
    <mergeCell ref="DS82:EC82"/>
    <mergeCell ref="ED82:EO82"/>
    <mergeCell ref="EP82:EX82"/>
    <mergeCell ref="EY82:FG82"/>
    <mergeCell ref="A83:J83"/>
    <mergeCell ref="K83:T83"/>
    <mergeCell ref="U83:AD83"/>
    <mergeCell ref="AE83:AN83"/>
    <mergeCell ref="AO83:AX83"/>
    <mergeCell ref="AY82:BH82"/>
    <mergeCell ref="BI82:BQ82"/>
    <mergeCell ref="BR82:BZ82"/>
    <mergeCell ref="CA82:CH82"/>
    <mergeCell ref="CI82:CU82"/>
    <mergeCell ref="CV82:DH82"/>
    <mergeCell ref="DI81:DR81"/>
    <mergeCell ref="DS81:EC81"/>
    <mergeCell ref="ED81:EO81"/>
    <mergeCell ref="EP81:EX81"/>
    <mergeCell ref="EY81:FG81"/>
    <mergeCell ref="A82:J82"/>
    <mergeCell ref="K82:T82"/>
    <mergeCell ref="U82:AD82"/>
    <mergeCell ref="AE82:AN82"/>
    <mergeCell ref="AO82:AX82"/>
    <mergeCell ref="AY81:BH81"/>
    <mergeCell ref="BI81:BQ81"/>
    <mergeCell ref="BR81:BZ81"/>
    <mergeCell ref="CA81:CH81"/>
    <mergeCell ref="CI81:CU81"/>
    <mergeCell ref="CV81:DH81"/>
    <mergeCell ref="DI80:DR80"/>
    <mergeCell ref="DS80:EC80"/>
    <mergeCell ref="ED80:EO80"/>
    <mergeCell ref="EP80:EX80"/>
    <mergeCell ref="EY80:FG80"/>
    <mergeCell ref="A81:J81"/>
    <mergeCell ref="K81:T81"/>
    <mergeCell ref="U81:AD81"/>
    <mergeCell ref="AE81:AN81"/>
    <mergeCell ref="AO81:AX81"/>
    <mergeCell ref="AY80:BH80"/>
    <mergeCell ref="BI80:BQ80"/>
    <mergeCell ref="BR80:BZ80"/>
    <mergeCell ref="CA80:CH80"/>
    <mergeCell ref="CI80:CU80"/>
    <mergeCell ref="CV80:DH80"/>
    <mergeCell ref="DI79:DR79"/>
    <mergeCell ref="DS79:EC79"/>
    <mergeCell ref="ED79:EO79"/>
    <mergeCell ref="EP79:EX79"/>
    <mergeCell ref="EY79:FG79"/>
    <mergeCell ref="A80:J80"/>
    <mergeCell ref="K80:T80"/>
    <mergeCell ref="U80:AD80"/>
    <mergeCell ref="AE80:AN80"/>
    <mergeCell ref="AO80:AX80"/>
    <mergeCell ref="DS78:EC78"/>
    <mergeCell ref="ED78:EO78"/>
    <mergeCell ref="EP78:EX78"/>
    <mergeCell ref="EY78:FG78"/>
    <mergeCell ref="A79:BD79"/>
    <mergeCell ref="BI79:BQ79"/>
    <mergeCell ref="BR79:BZ79"/>
    <mergeCell ref="CA79:CH79"/>
    <mergeCell ref="CI79:CU79"/>
    <mergeCell ref="CV79:DH79"/>
    <mergeCell ref="BI78:BQ78"/>
    <mergeCell ref="BR78:BZ78"/>
    <mergeCell ref="CA78:CH78"/>
    <mergeCell ref="CI78:CU78"/>
    <mergeCell ref="CV78:DH78"/>
    <mergeCell ref="DI78:DR78"/>
    <mergeCell ref="DS77:EC77"/>
    <mergeCell ref="ED77:EO77"/>
    <mergeCell ref="EP77:EX77"/>
    <mergeCell ref="EY77:FG77"/>
    <mergeCell ref="A78:J78"/>
    <mergeCell ref="K78:T78"/>
    <mergeCell ref="U78:AD78"/>
    <mergeCell ref="AE78:AN78"/>
    <mergeCell ref="AO78:AX78"/>
    <mergeCell ref="AY78:BH78"/>
    <mergeCell ref="BI77:BQ77"/>
    <mergeCell ref="BR77:BZ77"/>
    <mergeCell ref="CA77:CH77"/>
    <mergeCell ref="CI77:CU77"/>
    <mergeCell ref="CV77:DH77"/>
    <mergeCell ref="DI77:DR77"/>
    <mergeCell ref="DS76:EC76"/>
    <mergeCell ref="ED76:EO76"/>
    <mergeCell ref="EP76:EX76"/>
    <mergeCell ref="EY76:FG76"/>
    <mergeCell ref="A77:J77"/>
    <mergeCell ref="K77:T77"/>
    <mergeCell ref="U77:AD77"/>
    <mergeCell ref="AE77:AN77"/>
    <mergeCell ref="AO77:AX77"/>
    <mergeCell ref="AY77:BH77"/>
    <mergeCell ref="BI76:BQ76"/>
    <mergeCell ref="BR76:BZ76"/>
    <mergeCell ref="CA76:CH76"/>
    <mergeCell ref="CI76:CU76"/>
    <mergeCell ref="CV76:DH76"/>
    <mergeCell ref="DI76:DR76"/>
    <mergeCell ref="DS75:EC75"/>
    <mergeCell ref="ED75:EO75"/>
    <mergeCell ref="EP75:EX75"/>
    <mergeCell ref="EY75:FG75"/>
    <mergeCell ref="A76:J76"/>
    <mergeCell ref="K76:T76"/>
    <mergeCell ref="U76:AD76"/>
    <mergeCell ref="AE76:AN76"/>
    <mergeCell ref="AO76:AX76"/>
    <mergeCell ref="AY76:BH76"/>
    <mergeCell ref="BI75:BQ75"/>
    <mergeCell ref="BR75:BZ75"/>
    <mergeCell ref="CA75:CH75"/>
    <mergeCell ref="CI75:CU75"/>
    <mergeCell ref="CV75:DH75"/>
    <mergeCell ref="DI75:DR75"/>
    <mergeCell ref="DS74:EC74"/>
    <mergeCell ref="ED74:EO74"/>
    <mergeCell ref="EP74:EX74"/>
    <mergeCell ref="EY74:FG74"/>
    <mergeCell ref="A75:J75"/>
    <mergeCell ref="K75:T75"/>
    <mergeCell ref="U75:AD75"/>
    <mergeCell ref="AE75:AN75"/>
    <mergeCell ref="AO75:AX75"/>
    <mergeCell ref="AY75:BH75"/>
    <mergeCell ref="BI74:BQ74"/>
    <mergeCell ref="BR74:BZ74"/>
    <mergeCell ref="CA74:CH74"/>
    <mergeCell ref="CI74:CU74"/>
    <mergeCell ref="CV74:DH74"/>
    <mergeCell ref="DI74:DR74"/>
    <mergeCell ref="DS73:EC73"/>
    <mergeCell ref="ED73:EO73"/>
    <mergeCell ref="EP73:EX73"/>
    <mergeCell ref="EY73:FG73"/>
    <mergeCell ref="A74:J74"/>
    <mergeCell ref="K74:T74"/>
    <mergeCell ref="U74:AD74"/>
    <mergeCell ref="AE74:AN74"/>
    <mergeCell ref="AO74:AX74"/>
    <mergeCell ref="AY74:BH74"/>
    <mergeCell ref="BI73:BQ73"/>
    <mergeCell ref="BR73:BZ73"/>
    <mergeCell ref="CA73:CH73"/>
    <mergeCell ref="CI73:CU73"/>
    <mergeCell ref="CV73:DH73"/>
    <mergeCell ref="DI73:DR73"/>
    <mergeCell ref="DS72:EC72"/>
    <mergeCell ref="ED72:EO72"/>
    <mergeCell ref="EP72:EX72"/>
    <mergeCell ref="EY72:FG72"/>
    <mergeCell ref="A73:J73"/>
    <mergeCell ref="K73:T73"/>
    <mergeCell ref="U73:AD73"/>
    <mergeCell ref="AE73:AN73"/>
    <mergeCell ref="AO73:AX73"/>
    <mergeCell ref="AY73:BH73"/>
    <mergeCell ref="BI72:BQ72"/>
    <mergeCell ref="BR72:BZ72"/>
    <mergeCell ref="CA72:CH72"/>
    <mergeCell ref="CI72:CU72"/>
    <mergeCell ref="CV72:DH72"/>
    <mergeCell ref="DI72:DR72"/>
    <mergeCell ref="DS71:EC71"/>
    <mergeCell ref="ED71:EO71"/>
    <mergeCell ref="EP71:EX71"/>
    <mergeCell ref="EY71:FG71"/>
    <mergeCell ref="A72:J72"/>
    <mergeCell ref="K72:T72"/>
    <mergeCell ref="U72:AD72"/>
    <mergeCell ref="AE72:AN72"/>
    <mergeCell ref="AO72:AX72"/>
    <mergeCell ref="AY72:BH72"/>
    <mergeCell ref="BI71:BQ71"/>
    <mergeCell ref="BR71:BZ71"/>
    <mergeCell ref="CA71:CH71"/>
    <mergeCell ref="CI71:CU71"/>
    <mergeCell ref="CV71:DH71"/>
    <mergeCell ref="DI71:DR71"/>
    <mergeCell ref="A71:J71"/>
    <mergeCell ref="K71:T71"/>
    <mergeCell ref="U71:AD71"/>
    <mergeCell ref="AE71:AN71"/>
    <mergeCell ref="AO71:AX71"/>
    <mergeCell ref="AY71:BH71"/>
    <mergeCell ref="CV70:DH70"/>
    <mergeCell ref="DI70:DR70"/>
    <mergeCell ref="DS70:EC70"/>
    <mergeCell ref="ED70:EO70"/>
    <mergeCell ref="EP70:EX70"/>
    <mergeCell ref="EY70:FG70"/>
    <mergeCell ref="DS68:EC68"/>
    <mergeCell ref="ED68:EO68"/>
    <mergeCell ref="EP68:EX68"/>
    <mergeCell ref="EY68:FG68"/>
    <mergeCell ref="A69:FG69"/>
    <mergeCell ref="A70:BD70"/>
    <mergeCell ref="BI70:BQ70"/>
    <mergeCell ref="BR70:BZ70"/>
    <mergeCell ref="CA70:CH70"/>
    <mergeCell ref="CI70:CU70"/>
    <mergeCell ref="BI68:BQ68"/>
    <mergeCell ref="BR68:BZ68"/>
    <mergeCell ref="CA68:CH68"/>
    <mergeCell ref="CI68:CU68"/>
    <mergeCell ref="CV68:DH68"/>
    <mergeCell ref="DI68:DR68"/>
    <mergeCell ref="DS67:EC67"/>
    <mergeCell ref="ED67:EO67"/>
    <mergeCell ref="EP67:EX67"/>
    <mergeCell ref="EY67:FG67"/>
    <mergeCell ref="A68:J68"/>
    <mergeCell ref="K68:T68"/>
    <mergeCell ref="U68:AD68"/>
    <mergeCell ref="AE68:AN68"/>
    <mergeCell ref="AO68:AX68"/>
    <mergeCell ref="AY68:BH68"/>
    <mergeCell ref="BI67:BQ67"/>
    <mergeCell ref="BR67:BZ67"/>
    <mergeCell ref="CA67:CH67"/>
    <mergeCell ref="CI67:CU67"/>
    <mergeCell ref="CV67:DH67"/>
    <mergeCell ref="DI67:DR67"/>
    <mergeCell ref="ED65:EO65"/>
    <mergeCell ref="EP65:EX65"/>
    <mergeCell ref="EY65:FG65"/>
    <mergeCell ref="A66:FG66"/>
    <mergeCell ref="A67:J67"/>
    <mergeCell ref="K67:T67"/>
    <mergeCell ref="U67:AD67"/>
    <mergeCell ref="AE67:AN67"/>
    <mergeCell ref="AO67:AX67"/>
    <mergeCell ref="AY67:BH67"/>
    <mergeCell ref="BR65:BZ65"/>
    <mergeCell ref="CA65:CH65"/>
    <mergeCell ref="CI65:CU65"/>
    <mergeCell ref="CV65:DH65"/>
    <mergeCell ref="DI65:DR65"/>
    <mergeCell ref="DS65:EC65"/>
    <mergeCell ref="ED64:EO64"/>
    <mergeCell ref="EP64:EX64"/>
    <mergeCell ref="EY64:FG64"/>
    <mergeCell ref="A65:J65"/>
    <mergeCell ref="K65:T65"/>
    <mergeCell ref="U65:AD65"/>
    <mergeCell ref="AE65:AN65"/>
    <mergeCell ref="AO65:AX65"/>
    <mergeCell ref="AY65:BH65"/>
    <mergeCell ref="BI65:BQ65"/>
    <mergeCell ref="BR64:BZ64"/>
    <mergeCell ref="CA64:CH64"/>
    <mergeCell ref="CI64:CU64"/>
    <mergeCell ref="CV64:DH64"/>
    <mergeCell ref="DI64:DR64"/>
    <mergeCell ref="DS64:EC64"/>
    <mergeCell ref="ED63:EO63"/>
    <mergeCell ref="EP63:EX63"/>
    <mergeCell ref="EY63:FG63"/>
    <mergeCell ref="A64:J64"/>
    <mergeCell ref="K64:T64"/>
    <mergeCell ref="U64:AD64"/>
    <mergeCell ref="AE64:AN64"/>
    <mergeCell ref="AO64:AX64"/>
    <mergeCell ref="AY64:BH64"/>
    <mergeCell ref="BI64:BQ64"/>
    <mergeCell ref="BR63:BZ63"/>
    <mergeCell ref="CA63:CH63"/>
    <mergeCell ref="CI63:CU63"/>
    <mergeCell ref="CV63:DH63"/>
    <mergeCell ref="DI63:DR63"/>
    <mergeCell ref="DS63:EC63"/>
    <mergeCell ref="ED62:EO62"/>
    <mergeCell ref="EP62:EX62"/>
    <mergeCell ref="EY62:FG62"/>
    <mergeCell ref="A63:J63"/>
    <mergeCell ref="K63:T63"/>
    <mergeCell ref="U63:AD63"/>
    <mergeCell ref="AE63:AN63"/>
    <mergeCell ref="AO63:AX63"/>
    <mergeCell ref="AY63:BH63"/>
    <mergeCell ref="BI63:BQ63"/>
    <mergeCell ref="B30:FB30"/>
    <mergeCell ref="B61:FB61"/>
    <mergeCell ref="A62:BD62"/>
    <mergeCell ref="BI62:BQ62"/>
    <mergeCell ref="BR62:BZ62"/>
    <mergeCell ref="CA62:CH62"/>
    <mergeCell ref="CI62:CU62"/>
    <mergeCell ref="CV62:DH62"/>
    <mergeCell ref="DI62:DR62"/>
    <mergeCell ref="DS62:EC62"/>
    <mergeCell ref="U52:AD52"/>
    <mergeCell ref="AY53:BH53"/>
    <mergeCell ref="BR50:BZ50"/>
    <mergeCell ref="AE57:AN57"/>
    <mergeCell ref="K56:T56"/>
    <mergeCell ref="K57:T57"/>
    <mergeCell ref="AY60:BH60"/>
    <mergeCell ref="U60:AD60"/>
    <mergeCell ref="AE60:AN60"/>
    <mergeCell ref="AO60:AX60"/>
    <mergeCell ref="K58:T58"/>
    <mergeCell ref="EY41:FG41"/>
    <mergeCell ref="DI42:DR42"/>
    <mergeCell ref="DS42:EC42"/>
    <mergeCell ref="ED42:EO42"/>
    <mergeCell ref="EP43:EX43"/>
    <mergeCell ref="A59:J59"/>
    <mergeCell ref="U59:AD59"/>
    <mergeCell ref="AE59:AN59"/>
    <mergeCell ref="AO59:AX59"/>
    <mergeCell ref="K59:T59"/>
    <mergeCell ref="AY59:BH59"/>
    <mergeCell ref="A57:J57"/>
    <mergeCell ref="BI54:BQ54"/>
    <mergeCell ref="BI56:BQ56"/>
    <mergeCell ref="K52:T52"/>
    <mergeCell ref="BI53:BQ53"/>
    <mergeCell ref="K54:T54"/>
    <mergeCell ref="AY56:BH56"/>
    <mergeCell ref="U57:AD57"/>
    <mergeCell ref="AO57:AX57"/>
    <mergeCell ref="AY57:BH57"/>
    <mergeCell ref="AY52:BH52"/>
    <mergeCell ref="A52:J52"/>
    <mergeCell ref="U56:AD56"/>
    <mergeCell ref="AE56:AN56"/>
    <mergeCell ref="AO56:AX56"/>
    <mergeCell ref="K53:T53"/>
    <mergeCell ref="A53:J53"/>
    <mergeCell ref="U53:AD53"/>
    <mergeCell ref="AE53:AN53"/>
    <mergeCell ref="AO53:AX53"/>
    <mergeCell ref="BI50:BQ50"/>
    <mergeCell ref="BR43:BZ43"/>
    <mergeCell ref="CA43:CH43"/>
    <mergeCell ref="CI43:CU43"/>
    <mergeCell ref="BI46:BQ46"/>
    <mergeCell ref="CA53:CH53"/>
    <mergeCell ref="CA49:CH49"/>
    <mergeCell ref="CI44:CU44"/>
    <mergeCell ref="CV43:DH43"/>
    <mergeCell ref="DS41:EC41"/>
    <mergeCell ref="CV42:DH42"/>
    <mergeCell ref="CA42:CH42"/>
    <mergeCell ref="DI43:DR43"/>
    <mergeCell ref="DS43:EC43"/>
    <mergeCell ref="DI45:DR45"/>
    <mergeCell ref="DS45:EC45"/>
    <mergeCell ref="EY43:FG43"/>
    <mergeCell ref="EP44:EX44"/>
    <mergeCell ref="DI44:DR44"/>
    <mergeCell ref="EY44:FG44"/>
    <mergeCell ref="ED45:EO45"/>
    <mergeCell ref="EY51:FG51"/>
    <mergeCell ref="ED46:EO46"/>
    <mergeCell ref="EP46:EX46"/>
    <mergeCell ref="DI49:DR49"/>
    <mergeCell ref="ED48:EO48"/>
    <mergeCell ref="EY47:FG47"/>
    <mergeCell ref="DS47:EC47"/>
    <mergeCell ref="ED47:EO47"/>
    <mergeCell ref="EP50:EX50"/>
    <mergeCell ref="ED53:EO53"/>
    <mergeCell ref="EP53:EX53"/>
    <mergeCell ref="CV52:DH52"/>
    <mergeCell ref="EP52:EX52"/>
    <mergeCell ref="CV54:DH54"/>
    <mergeCell ref="DI54:DR54"/>
    <mergeCell ref="DI52:DR52"/>
    <mergeCell ref="AY44:BH44"/>
    <mergeCell ref="BI44:BQ44"/>
    <mergeCell ref="DS46:EC46"/>
    <mergeCell ref="EP40:EX40"/>
    <mergeCell ref="CV44:DH44"/>
    <mergeCell ref="DS40:EC40"/>
    <mergeCell ref="AY40:BH40"/>
    <mergeCell ref="CI40:CU40"/>
    <mergeCell ref="CV40:DH40"/>
    <mergeCell ref="AY46:BH46"/>
    <mergeCell ref="BR49:BZ49"/>
    <mergeCell ref="CV50:DH50"/>
    <mergeCell ref="DS51:EC51"/>
    <mergeCell ref="DS52:EC52"/>
    <mergeCell ref="CA56:CH56"/>
    <mergeCell ref="CA54:CH54"/>
    <mergeCell ref="BR54:BZ54"/>
    <mergeCell ref="BR56:BZ56"/>
    <mergeCell ref="DS54:EC54"/>
    <mergeCell ref="DI51:DR51"/>
    <mergeCell ref="ED40:EO40"/>
    <mergeCell ref="DS37:EC37"/>
    <mergeCell ref="EY40:FG40"/>
    <mergeCell ref="AO44:AX44"/>
    <mergeCell ref="ED50:EO50"/>
    <mergeCell ref="EY52:FG52"/>
    <mergeCell ref="EY49:FG49"/>
    <mergeCell ref="EY50:FG50"/>
    <mergeCell ref="BR44:BZ44"/>
    <mergeCell ref="CA44:CH44"/>
    <mergeCell ref="A54:J54"/>
    <mergeCell ref="U54:AD54"/>
    <mergeCell ref="AE54:AN54"/>
    <mergeCell ref="BI52:BQ52"/>
    <mergeCell ref="AE52:AN52"/>
    <mergeCell ref="A22:FG22"/>
    <mergeCell ref="AO52:AX52"/>
    <mergeCell ref="DI50:DR50"/>
    <mergeCell ref="DS50:EC50"/>
    <mergeCell ref="BI49:BQ49"/>
    <mergeCell ref="EY57:FG57"/>
    <mergeCell ref="EY42:FG42"/>
    <mergeCell ref="ED44:EO44"/>
    <mergeCell ref="ED56:EO56"/>
    <mergeCell ref="EP56:EX56"/>
    <mergeCell ref="ED43:EO43"/>
    <mergeCell ref="EY54:FG54"/>
    <mergeCell ref="ED51:EO51"/>
    <mergeCell ref="EP51:EX51"/>
    <mergeCell ref="ED52:EO52"/>
    <mergeCell ref="DS56:EC56"/>
    <mergeCell ref="ED54:EO54"/>
    <mergeCell ref="A55:FG55"/>
    <mergeCell ref="CI53:CU53"/>
    <mergeCell ref="DI53:DR53"/>
    <mergeCell ref="DS53:EC53"/>
    <mergeCell ref="EY56:FG56"/>
    <mergeCell ref="EP54:EX54"/>
    <mergeCell ref="EY53:FG53"/>
    <mergeCell ref="CV56:DH56"/>
    <mergeCell ref="DI57:DR57"/>
    <mergeCell ref="CV57:DH57"/>
    <mergeCell ref="AY58:BH58"/>
    <mergeCell ref="BI58:BQ58"/>
    <mergeCell ref="BI57:BQ57"/>
    <mergeCell ref="CI52:CU52"/>
    <mergeCell ref="CI54:CU54"/>
    <mergeCell ref="BR53:BZ53"/>
    <mergeCell ref="CV53:DH53"/>
    <mergeCell ref="CA52:CH52"/>
    <mergeCell ref="BI51:BQ51"/>
    <mergeCell ref="AO51:AX51"/>
    <mergeCell ref="K50:T50"/>
    <mergeCell ref="AO50:AX50"/>
    <mergeCell ref="AY51:BH51"/>
    <mergeCell ref="DI56:DR56"/>
    <mergeCell ref="AO54:AX54"/>
    <mergeCell ref="AY54:BH54"/>
    <mergeCell ref="CA50:CH50"/>
    <mergeCell ref="CI50:CU50"/>
    <mergeCell ref="A56:J56"/>
    <mergeCell ref="AY50:BH50"/>
    <mergeCell ref="A58:J58"/>
    <mergeCell ref="U58:AD58"/>
    <mergeCell ref="AE58:AN58"/>
    <mergeCell ref="AO58:AX58"/>
    <mergeCell ref="A51:J51"/>
    <mergeCell ref="K51:T51"/>
    <mergeCell ref="U51:AD51"/>
    <mergeCell ref="AE51:AN51"/>
    <mergeCell ref="EP57:EX57"/>
    <mergeCell ref="EP48:EX48"/>
    <mergeCell ref="EY48:FG48"/>
    <mergeCell ref="BR52:BZ52"/>
    <mergeCell ref="ED57:EO57"/>
    <mergeCell ref="BR57:BZ57"/>
    <mergeCell ref="CA57:CH57"/>
    <mergeCell ref="CI49:CU49"/>
    <mergeCell ref="CV49:DH49"/>
    <mergeCell ref="DS57:EC57"/>
    <mergeCell ref="EP58:EX58"/>
    <mergeCell ref="BR58:BZ58"/>
    <mergeCell ref="CA58:CH58"/>
    <mergeCell ref="CI58:CU58"/>
    <mergeCell ref="CV58:DH58"/>
    <mergeCell ref="DI58:DR58"/>
    <mergeCell ref="EY59:FG59"/>
    <mergeCell ref="DS59:EC59"/>
    <mergeCell ref="DI48:DR48"/>
    <mergeCell ref="DS48:EC48"/>
    <mergeCell ref="ED58:EO58"/>
    <mergeCell ref="EY58:FG58"/>
    <mergeCell ref="ED49:EO49"/>
    <mergeCell ref="EP49:EX49"/>
    <mergeCell ref="ED59:EO59"/>
    <mergeCell ref="EP59:EX59"/>
    <mergeCell ref="A48:BD48"/>
    <mergeCell ref="K49:T49"/>
    <mergeCell ref="CI51:CU51"/>
    <mergeCell ref="CV51:DH51"/>
    <mergeCell ref="BR51:BZ51"/>
    <mergeCell ref="DS49:EC49"/>
    <mergeCell ref="CA51:CH51"/>
    <mergeCell ref="A50:J50"/>
    <mergeCell ref="U50:AD50"/>
    <mergeCell ref="AE50:AN50"/>
    <mergeCell ref="CI56:CU56"/>
    <mergeCell ref="CI57:CU57"/>
    <mergeCell ref="A49:J49"/>
    <mergeCell ref="CV48:DH48"/>
    <mergeCell ref="BI48:BQ48"/>
    <mergeCell ref="BR48:BZ48"/>
    <mergeCell ref="CA48:CH48"/>
    <mergeCell ref="CI48:CU48"/>
    <mergeCell ref="AY49:BH49"/>
    <mergeCell ref="AO49:AX49"/>
    <mergeCell ref="BR59:BZ59"/>
    <mergeCell ref="CA59:CH59"/>
    <mergeCell ref="ED60:EO60"/>
    <mergeCell ref="DS58:EC58"/>
    <mergeCell ref="DS60:EC60"/>
    <mergeCell ref="DI60:DR60"/>
    <mergeCell ref="DI59:DR59"/>
    <mergeCell ref="BI59:BQ59"/>
    <mergeCell ref="CI59:CU59"/>
    <mergeCell ref="CV59:DH59"/>
    <mergeCell ref="A44:J44"/>
    <mergeCell ref="U44:AD44"/>
    <mergeCell ref="AE44:AN44"/>
    <mergeCell ref="K44:T44"/>
    <mergeCell ref="AO46:AX46"/>
    <mergeCell ref="U49:AD49"/>
    <mergeCell ref="AE49:AN49"/>
    <mergeCell ref="CI42:CU42"/>
    <mergeCell ref="A42:J42"/>
    <mergeCell ref="U42:AD42"/>
    <mergeCell ref="BI42:BQ42"/>
    <mergeCell ref="AO42:AX42"/>
    <mergeCell ref="A43:J43"/>
    <mergeCell ref="U43:AD43"/>
    <mergeCell ref="AY42:BH42"/>
    <mergeCell ref="BR42:BZ42"/>
    <mergeCell ref="K42:T42"/>
    <mergeCell ref="K43:T43"/>
    <mergeCell ref="AE43:AN43"/>
    <mergeCell ref="A40:J40"/>
    <mergeCell ref="U40:AD40"/>
    <mergeCell ref="AE40:AN40"/>
    <mergeCell ref="A41:J41"/>
    <mergeCell ref="AO43:AX43"/>
    <mergeCell ref="AY43:BH43"/>
    <mergeCell ref="BR40:BZ40"/>
    <mergeCell ref="CA40:CH40"/>
    <mergeCell ref="BI41:BQ41"/>
    <mergeCell ref="AE42:AN42"/>
    <mergeCell ref="AO40:AX40"/>
    <mergeCell ref="BI43:BQ43"/>
    <mergeCell ref="DI37:DR37"/>
    <mergeCell ref="CV39:DH39"/>
    <mergeCell ref="DI39:DR39"/>
    <mergeCell ref="A38:FG38"/>
    <mergeCell ref="K41:T41"/>
    <mergeCell ref="DI40:DR40"/>
    <mergeCell ref="CI41:CU41"/>
    <mergeCell ref="CV41:DH41"/>
    <mergeCell ref="DI41:DR41"/>
    <mergeCell ref="BR41:BZ41"/>
    <mergeCell ref="CV36:DH36"/>
    <mergeCell ref="CI37:CU37"/>
    <mergeCell ref="BR36:BZ36"/>
    <mergeCell ref="AY37:BH37"/>
    <mergeCell ref="BI37:BQ37"/>
    <mergeCell ref="CA36:CH36"/>
    <mergeCell ref="BR37:BZ37"/>
    <mergeCell ref="CA37:CH37"/>
    <mergeCell ref="CI36:CU36"/>
    <mergeCell ref="K37:T37"/>
    <mergeCell ref="CV37:DH37"/>
    <mergeCell ref="A37:J37"/>
    <mergeCell ref="U37:AD37"/>
    <mergeCell ref="AE37:AN37"/>
    <mergeCell ref="AO37:AX37"/>
    <mergeCell ref="A34:J34"/>
    <mergeCell ref="K34:T34"/>
    <mergeCell ref="U34:AD34"/>
    <mergeCell ref="AE34:AN34"/>
    <mergeCell ref="EP37:EX37"/>
    <mergeCell ref="EY36:FG36"/>
    <mergeCell ref="ED36:EO36"/>
    <mergeCell ref="EP36:EX36"/>
    <mergeCell ref="EY37:FG37"/>
    <mergeCell ref="ED37:EO37"/>
    <mergeCell ref="AO36:AX36"/>
    <mergeCell ref="AY36:BH36"/>
    <mergeCell ref="BI36:BQ36"/>
    <mergeCell ref="BR34:BZ34"/>
    <mergeCell ref="AO34:AX34"/>
    <mergeCell ref="AY34:BH34"/>
    <mergeCell ref="A35:FG35"/>
    <mergeCell ref="DI36:DR36"/>
    <mergeCell ref="DS36:EC36"/>
    <mergeCell ref="A36:J36"/>
    <mergeCell ref="K36:T36"/>
    <mergeCell ref="U36:AD36"/>
    <mergeCell ref="AE36:AN36"/>
    <mergeCell ref="AR19:BB19"/>
    <mergeCell ref="AR20:BB20"/>
    <mergeCell ref="L27:S27"/>
    <mergeCell ref="K28:T28"/>
    <mergeCell ref="U28:AD28"/>
    <mergeCell ref="AE28:AN28"/>
    <mergeCell ref="AO28:AX28"/>
    <mergeCell ref="EP34:EX34"/>
    <mergeCell ref="EY34:FG34"/>
    <mergeCell ref="CI34:CU34"/>
    <mergeCell ref="CV34:DH34"/>
    <mergeCell ref="DI34:DR34"/>
    <mergeCell ref="DS34:EC34"/>
    <mergeCell ref="ED34:EO34"/>
    <mergeCell ref="CA60:CH60"/>
    <mergeCell ref="CI60:CU60"/>
    <mergeCell ref="CV60:DH60"/>
    <mergeCell ref="BN19:BY19"/>
    <mergeCell ref="EP29:EX29"/>
    <mergeCell ref="BI34:BQ34"/>
    <mergeCell ref="BZ19:CH19"/>
    <mergeCell ref="CI19:CP19"/>
    <mergeCell ref="CQ19:DC19"/>
    <mergeCell ref="DD19:DP19"/>
    <mergeCell ref="A20:J20"/>
    <mergeCell ref="K20:U20"/>
    <mergeCell ref="V20:AF20"/>
    <mergeCell ref="AG20:AQ20"/>
    <mergeCell ref="EX19:FG19"/>
    <mergeCell ref="DQ19:DZ19"/>
    <mergeCell ref="A19:J19"/>
    <mergeCell ref="K19:U19"/>
    <mergeCell ref="V19:AF19"/>
    <mergeCell ref="AG19:AQ19"/>
    <mergeCell ref="EL17:EW17"/>
    <mergeCell ref="EX17:FG17"/>
    <mergeCell ref="CQ17:DC17"/>
    <mergeCell ref="BN17:BY17"/>
    <mergeCell ref="BZ17:CH17"/>
    <mergeCell ref="BC20:BM20"/>
    <mergeCell ref="BN20:BY20"/>
    <mergeCell ref="BC19:BM19"/>
    <mergeCell ref="EA19:EK19"/>
    <mergeCell ref="EL19:EW19"/>
    <mergeCell ref="CI17:CP17"/>
    <mergeCell ref="BC18:BM18"/>
    <mergeCell ref="BN18:BY18"/>
    <mergeCell ref="BZ18:CH18"/>
    <mergeCell ref="A18:J18"/>
    <mergeCell ref="K18:U18"/>
    <mergeCell ref="V18:AF18"/>
    <mergeCell ref="AG18:AQ18"/>
    <mergeCell ref="AR18:BB18"/>
    <mergeCell ref="AR16:BB16"/>
    <mergeCell ref="BC16:BM16"/>
    <mergeCell ref="L15:T15"/>
    <mergeCell ref="AR12:BM14"/>
    <mergeCell ref="EA18:EK18"/>
    <mergeCell ref="DD17:DP17"/>
    <mergeCell ref="CI18:CP18"/>
    <mergeCell ref="DQ18:DZ18"/>
    <mergeCell ref="CQ18:DC18"/>
    <mergeCell ref="DD18:DP18"/>
    <mergeCell ref="A17:J17"/>
    <mergeCell ref="K17:U17"/>
    <mergeCell ref="V17:AF17"/>
    <mergeCell ref="AG17:AQ17"/>
    <mergeCell ref="K16:U16"/>
    <mergeCell ref="V16:AF16"/>
    <mergeCell ref="AG16:AQ16"/>
    <mergeCell ref="CV26:DH28"/>
    <mergeCell ref="CI26:CU28"/>
    <mergeCell ref="AE4:DS5"/>
    <mergeCell ref="AP6:DS7"/>
    <mergeCell ref="AR17:BB17"/>
    <mergeCell ref="BC17:BM17"/>
    <mergeCell ref="W15:AE15"/>
    <mergeCell ref="AH15:AP15"/>
    <mergeCell ref="CQ14:DC16"/>
    <mergeCell ref="DD14:DP16"/>
    <mergeCell ref="EP60:EX60"/>
    <mergeCell ref="BD15:BL15"/>
    <mergeCell ref="BZ14:CH16"/>
    <mergeCell ref="BN12:FG12"/>
    <mergeCell ref="AO24:BH26"/>
    <mergeCell ref="BI24:EX24"/>
    <mergeCell ref="DI26:DR28"/>
    <mergeCell ref="BI25:BQ28"/>
    <mergeCell ref="BR25:CH25"/>
    <mergeCell ref="CI25:DR25"/>
    <mergeCell ref="A4:AD4"/>
    <mergeCell ref="CA34:CH34"/>
    <mergeCell ref="A12:J16"/>
    <mergeCell ref="A6:AO6"/>
    <mergeCell ref="BZ13:CP13"/>
    <mergeCell ref="BN13:BY16"/>
    <mergeCell ref="A24:J28"/>
    <mergeCell ref="K24:AN26"/>
    <mergeCell ref="BR26:BZ28"/>
    <mergeCell ref="CA26:CH28"/>
    <mergeCell ref="EA20:EK20"/>
    <mergeCell ref="EL20:EW20"/>
    <mergeCell ref="EX13:FG16"/>
    <mergeCell ref="EW4:FG5"/>
    <mergeCell ref="DT4:EU6"/>
    <mergeCell ref="DQ14:DZ16"/>
    <mergeCell ref="EX18:FG18"/>
    <mergeCell ref="EL18:EW18"/>
    <mergeCell ref="DQ17:DZ17"/>
    <mergeCell ref="EA17:EK17"/>
    <mergeCell ref="DI10:EQ10"/>
    <mergeCell ref="EL13:EW16"/>
    <mergeCell ref="K12:AQ14"/>
    <mergeCell ref="EX20:FG20"/>
    <mergeCell ref="BZ20:CH20"/>
    <mergeCell ref="CI20:CP20"/>
    <mergeCell ref="CQ20:DC20"/>
    <mergeCell ref="DD20:DP20"/>
    <mergeCell ref="AS15:BA15"/>
    <mergeCell ref="DQ20:DZ20"/>
    <mergeCell ref="BT2:CC2"/>
    <mergeCell ref="CD2:CK2"/>
    <mergeCell ref="B1:FF1"/>
    <mergeCell ref="EY60:FG60"/>
    <mergeCell ref="CQ13:DZ13"/>
    <mergeCell ref="EA13:EK16"/>
    <mergeCell ref="CI14:CP16"/>
    <mergeCell ref="A10:CZ10"/>
    <mergeCell ref="DA10:DD10"/>
    <mergeCell ref="DE10:DH10"/>
    <mergeCell ref="CI29:CU29"/>
    <mergeCell ref="DS32:EC32"/>
    <mergeCell ref="ED29:EO29"/>
    <mergeCell ref="AO29:AX29"/>
    <mergeCell ref="AY29:BH29"/>
    <mergeCell ref="BI29:BQ29"/>
    <mergeCell ref="BR29:BZ29"/>
    <mergeCell ref="DS31:EC31"/>
    <mergeCell ref="ED31:EO31"/>
    <mergeCell ref="DI29:DR29"/>
    <mergeCell ref="CA29:CH29"/>
    <mergeCell ref="AZ27:BG27"/>
    <mergeCell ref="EP32:EX32"/>
    <mergeCell ref="ED32:EO32"/>
    <mergeCell ref="AO32:AX32"/>
    <mergeCell ref="AY32:BH32"/>
    <mergeCell ref="BI32:BQ32"/>
    <mergeCell ref="CA32:CH32"/>
    <mergeCell ref="CI32:CU32"/>
    <mergeCell ref="EP31:EX31"/>
    <mergeCell ref="A29:J29"/>
    <mergeCell ref="K29:T29"/>
    <mergeCell ref="U29:AD29"/>
    <mergeCell ref="AE29:AN29"/>
    <mergeCell ref="V27:AC27"/>
    <mergeCell ref="AF27:AM27"/>
    <mergeCell ref="AP27:AW27"/>
    <mergeCell ref="AY28:BH28"/>
    <mergeCell ref="CV29:DH29"/>
    <mergeCell ref="EY24:FG28"/>
    <mergeCell ref="DS25:EC28"/>
    <mergeCell ref="ED25:EO28"/>
    <mergeCell ref="EP25:EX28"/>
    <mergeCell ref="EY29:FG29"/>
    <mergeCell ref="DS29:EC29"/>
    <mergeCell ref="EY32:FG32"/>
    <mergeCell ref="CV32:DH32"/>
    <mergeCell ref="DI32:DR32"/>
    <mergeCell ref="BI31:BQ31"/>
    <mergeCell ref="BR31:BZ31"/>
    <mergeCell ref="CA31:CH31"/>
    <mergeCell ref="CI31:CU31"/>
    <mergeCell ref="CV31:DH31"/>
    <mergeCell ref="DI31:DR31"/>
    <mergeCell ref="EY31:FG31"/>
    <mergeCell ref="EP33:EX33"/>
    <mergeCell ref="EY33:FG33"/>
    <mergeCell ref="CV33:DH33"/>
    <mergeCell ref="DI33:DR33"/>
    <mergeCell ref="CA33:CH33"/>
    <mergeCell ref="CI33:CU33"/>
    <mergeCell ref="A32:J32"/>
    <mergeCell ref="K32:T32"/>
    <mergeCell ref="U32:AD32"/>
    <mergeCell ref="DS33:EC33"/>
    <mergeCell ref="A33:J33"/>
    <mergeCell ref="K33:T33"/>
    <mergeCell ref="U33:AD33"/>
    <mergeCell ref="AE33:AN33"/>
    <mergeCell ref="AE32:AN32"/>
    <mergeCell ref="BR32:BZ32"/>
    <mergeCell ref="ED33:EO33"/>
    <mergeCell ref="AO33:AX33"/>
    <mergeCell ref="AY33:BH33"/>
    <mergeCell ref="BI33:BQ33"/>
    <mergeCell ref="BR33:BZ33"/>
    <mergeCell ref="BI60:BQ60"/>
    <mergeCell ref="BR60:BZ60"/>
    <mergeCell ref="EP41:EX41"/>
    <mergeCell ref="ED41:EO41"/>
    <mergeCell ref="A46:J46"/>
    <mergeCell ref="K46:T46"/>
    <mergeCell ref="U46:AD46"/>
    <mergeCell ref="AE46:AN46"/>
    <mergeCell ref="AE41:AN41"/>
    <mergeCell ref="AO41:AX41"/>
    <mergeCell ref="AY41:BH41"/>
    <mergeCell ref="CA41:CH41"/>
    <mergeCell ref="CI46:CU46"/>
    <mergeCell ref="CV46:DH46"/>
    <mergeCell ref="DI46:DR46"/>
    <mergeCell ref="ED39:EO39"/>
    <mergeCell ref="EP39:EX39"/>
    <mergeCell ref="CI39:CU39"/>
    <mergeCell ref="CI45:CU45"/>
    <mergeCell ref="CV45:DH45"/>
    <mergeCell ref="EP42:EX42"/>
    <mergeCell ref="DS44:EC44"/>
    <mergeCell ref="K60:T60"/>
    <mergeCell ref="A60:J60"/>
    <mergeCell ref="A39:BD39"/>
    <mergeCell ref="BI39:BQ39"/>
    <mergeCell ref="BR39:BZ39"/>
    <mergeCell ref="BR46:BZ46"/>
    <mergeCell ref="BI40:BQ40"/>
    <mergeCell ref="K40:T40"/>
    <mergeCell ref="U41:AD41"/>
    <mergeCell ref="A45:J45"/>
    <mergeCell ref="K45:T45"/>
    <mergeCell ref="U45:AD45"/>
    <mergeCell ref="AE45:AN45"/>
    <mergeCell ref="EY39:FG39"/>
    <mergeCell ref="EP45:EX45"/>
    <mergeCell ref="EY45:FG45"/>
    <mergeCell ref="CA39:CH39"/>
    <mergeCell ref="DS39:EC39"/>
    <mergeCell ref="CA45:CH45"/>
    <mergeCell ref="AO45:AX45"/>
    <mergeCell ref="AY45:BH45"/>
    <mergeCell ref="BI45:BQ45"/>
    <mergeCell ref="DI47:DR47"/>
    <mergeCell ref="CA47:CH47"/>
    <mergeCell ref="BR47:BZ47"/>
    <mergeCell ref="BR45:BZ45"/>
    <mergeCell ref="CI47:CU47"/>
    <mergeCell ref="CV47:DH47"/>
    <mergeCell ref="CA46:CH46"/>
    <mergeCell ref="A9:EY9"/>
    <mergeCell ref="EP47:EX47"/>
    <mergeCell ref="EY46:FG46"/>
    <mergeCell ref="A47:J47"/>
    <mergeCell ref="K47:T47"/>
    <mergeCell ref="U47:AD47"/>
    <mergeCell ref="AE47:AN47"/>
    <mergeCell ref="AO47:AX47"/>
    <mergeCell ref="AY47:BH47"/>
    <mergeCell ref="BI47:BQ4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3"/>
  <sheetViews>
    <sheetView view="pageBreakPreview" zoomScale="70" zoomScaleNormal="75" zoomScaleSheetLayoutView="70" zoomScalePageLayoutView="0" workbookViewId="0" topLeftCell="A7">
      <selection activeCell="J28" sqref="J28:L28"/>
    </sheetView>
  </sheetViews>
  <sheetFormatPr defaultColWidth="9.00390625" defaultRowHeight="12.75"/>
  <cols>
    <col min="1" max="1" width="30.25390625" style="29" customWidth="1"/>
    <col min="2" max="2" width="50.625" style="29" customWidth="1"/>
    <col min="3" max="3" width="19.875" style="29" customWidth="1"/>
    <col min="4" max="4" width="21.875" style="29" customWidth="1"/>
    <col min="5" max="5" width="18.00390625" style="29" customWidth="1"/>
    <col min="6" max="6" width="17.875" style="29" customWidth="1"/>
    <col min="7" max="7" width="46.875" style="29" customWidth="1"/>
    <col min="8" max="8" width="12.75390625" style="29" customWidth="1"/>
    <col min="9" max="9" width="9.125" style="29" customWidth="1"/>
    <col min="10" max="10" width="15.625" style="29" customWidth="1"/>
    <col min="11" max="11" width="7.375" style="29" customWidth="1"/>
    <col min="12" max="12" width="3.125" style="29" customWidth="1"/>
    <col min="13" max="13" width="15.625" style="29" customWidth="1"/>
    <col min="14" max="14" width="16.125" style="29" customWidth="1"/>
    <col min="15" max="15" width="12.25390625" style="29" customWidth="1"/>
    <col min="16" max="16" width="14.375" style="29" customWidth="1"/>
    <col min="17" max="17" width="17.25390625" style="29" customWidth="1"/>
    <col min="18" max="16384" width="9.125" style="29" customWidth="1"/>
  </cols>
  <sheetData>
    <row r="2" spans="1:17" ht="18.75">
      <c r="A2" s="114" t="s">
        <v>55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36"/>
    </row>
    <row r="3" spans="15:17" ht="15.75">
      <c r="O3" s="146" t="s">
        <v>24</v>
      </c>
      <c r="P3" s="147"/>
      <c r="Q3" s="148"/>
    </row>
    <row r="4" spans="1:17" ht="32.25" customHeight="1">
      <c r="A4" s="151" t="s">
        <v>67</v>
      </c>
      <c r="B4" s="151"/>
      <c r="D4" s="152" t="s">
        <v>99</v>
      </c>
      <c r="E4" s="153"/>
      <c r="F4" s="153"/>
      <c r="G4" s="153"/>
      <c r="H4" s="153"/>
      <c r="O4" s="146"/>
      <c r="P4" s="147"/>
      <c r="Q4" s="149"/>
    </row>
    <row r="5" spans="15:17" ht="15.75">
      <c r="O5" s="146"/>
      <c r="P5" s="147"/>
      <c r="Q5" s="150"/>
    </row>
    <row r="6" spans="1:7" ht="15.75">
      <c r="A6" s="29" t="s">
        <v>131</v>
      </c>
      <c r="D6" s="139" t="s">
        <v>68</v>
      </c>
      <c r="E6" s="140"/>
      <c r="F6" s="141"/>
      <c r="G6" s="141"/>
    </row>
    <row r="8" ht="15.75">
      <c r="A8" s="29" t="s">
        <v>69</v>
      </c>
    </row>
    <row r="10" ht="15.75">
      <c r="A10" s="29" t="s">
        <v>70</v>
      </c>
    </row>
    <row r="12" spans="1:14" ht="78" customHeight="1">
      <c r="A12" s="120" t="s">
        <v>30</v>
      </c>
      <c r="B12" s="122" t="s">
        <v>72</v>
      </c>
      <c r="C12" s="132"/>
      <c r="D12" s="131"/>
      <c r="E12" s="122" t="s">
        <v>73</v>
      </c>
      <c r="F12" s="131"/>
      <c r="G12" s="122" t="s">
        <v>80</v>
      </c>
      <c r="H12" s="132"/>
      <c r="I12" s="131"/>
      <c r="J12" s="122" t="s">
        <v>81</v>
      </c>
      <c r="K12" s="132"/>
      <c r="L12" s="131"/>
      <c r="M12" s="122" t="s">
        <v>82</v>
      </c>
      <c r="N12" s="131"/>
    </row>
    <row r="13" spans="1:14" ht="15.75" customHeight="1">
      <c r="A13" s="145"/>
      <c r="B13" s="120" t="s">
        <v>31</v>
      </c>
      <c r="C13" s="120" t="s">
        <v>31</v>
      </c>
      <c r="D13" s="120" t="s">
        <v>31</v>
      </c>
      <c r="E13" s="120" t="s">
        <v>31</v>
      </c>
      <c r="F13" s="120" t="s">
        <v>31</v>
      </c>
      <c r="G13" s="120" t="s">
        <v>31</v>
      </c>
      <c r="H13" s="122" t="s">
        <v>32</v>
      </c>
      <c r="I13" s="131"/>
      <c r="J13" s="133" t="s">
        <v>56</v>
      </c>
      <c r="K13" s="134"/>
      <c r="L13" s="135"/>
      <c r="M13" s="120" t="s">
        <v>35</v>
      </c>
      <c r="N13" s="120" t="s">
        <v>36</v>
      </c>
    </row>
    <row r="14" spans="1:14" ht="51.75" customHeight="1">
      <c r="A14" s="121"/>
      <c r="B14" s="121"/>
      <c r="C14" s="121"/>
      <c r="D14" s="121"/>
      <c r="E14" s="121"/>
      <c r="F14" s="121"/>
      <c r="G14" s="121"/>
      <c r="H14" s="32" t="s">
        <v>33</v>
      </c>
      <c r="I14" s="32" t="s">
        <v>34</v>
      </c>
      <c r="J14" s="136"/>
      <c r="K14" s="137"/>
      <c r="L14" s="138"/>
      <c r="M14" s="121"/>
      <c r="N14" s="121"/>
    </row>
    <row r="15" spans="1:14" ht="15.75">
      <c r="A15" s="32">
        <v>1</v>
      </c>
      <c r="B15" s="32">
        <v>2</v>
      </c>
      <c r="C15" s="32">
        <v>3</v>
      </c>
      <c r="D15" s="32">
        <v>4</v>
      </c>
      <c r="E15" s="32">
        <v>5</v>
      </c>
      <c r="F15" s="32">
        <v>6</v>
      </c>
      <c r="G15" s="32">
        <v>7</v>
      </c>
      <c r="H15" s="32">
        <v>8</v>
      </c>
      <c r="I15" s="32">
        <v>9</v>
      </c>
      <c r="J15" s="122">
        <v>10</v>
      </c>
      <c r="K15" s="123"/>
      <c r="L15" s="124"/>
      <c r="M15" s="32">
        <v>11</v>
      </c>
      <c r="N15" s="32">
        <v>12</v>
      </c>
    </row>
    <row r="16" spans="1:14" ht="55.5" customHeight="1">
      <c r="A16" s="142"/>
      <c r="B16" s="142" t="s">
        <v>99</v>
      </c>
      <c r="C16" s="48"/>
      <c r="D16" s="33"/>
      <c r="E16" s="33" t="s">
        <v>74</v>
      </c>
      <c r="F16" s="33"/>
      <c r="G16" s="48" t="s">
        <v>95</v>
      </c>
      <c r="H16" s="33" t="s">
        <v>29</v>
      </c>
      <c r="I16" s="33">
        <v>744</v>
      </c>
      <c r="J16" s="111">
        <v>100</v>
      </c>
      <c r="K16" s="112"/>
      <c r="L16" s="113"/>
      <c r="M16" s="44">
        <v>10</v>
      </c>
      <c r="N16" s="33"/>
    </row>
    <row r="17" spans="1:14" ht="36.75" customHeight="1">
      <c r="A17" s="143"/>
      <c r="B17" s="143"/>
      <c r="C17" s="48"/>
      <c r="D17" s="33"/>
      <c r="E17" s="33" t="s">
        <v>74</v>
      </c>
      <c r="F17" s="33"/>
      <c r="G17" s="48" t="s">
        <v>96</v>
      </c>
      <c r="H17" s="33" t="s">
        <v>29</v>
      </c>
      <c r="I17" s="33">
        <v>744</v>
      </c>
      <c r="J17" s="111">
        <v>100</v>
      </c>
      <c r="K17" s="112"/>
      <c r="L17" s="113"/>
      <c r="M17" s="44">
        <v>10</v>
      </c>
      <c r="N17" s="33"/>
    </row>
    <row r="18" spans="1:14" ht="58.5" customHeight="1">
      <c r="A18" s="143"/>
      <c r="B18" s="144"/>
      <c r="C18" s="48"/>
      <c r="D18" s="33"/>
      <c r="E18" s="33" t="s">
        <v>74</v>
      </c>
      <c r="F18" s="33"/>
      <c r="G18" s="48" t="s">
        <v>97</v>
      </c>
      <c r="H18" s="33" t="s">
        <v>29</v>
      </c>
      <c r="I18" s="33">
        <v>744</v>
      </c>
      <c r="J18" s="111">
        <v>100</v>
      </c>
      <c r="K18" s="112"/>
      <c r="L18" s="113"/>
      <c r="M18" s="44">
        <v>10</v>
      </c>
      <c r="N18" s="33"/>
    </row>
    <row r="19" spans="1:14" ht="58.5" customHeight="1">
      <c r="A19" s="144"/>
      <c r="B19" s="48"/>
      <c r="C19" s="48"/>
      <c r="D19" s="33"/>
      <c r="E19" s="33" t="s">
        <v>74</v>
      </c>
      <c r="F19" s="33"/>
      <c r="G19" s="48" t="s">
        <v>77</v>
      </c>
      <c r="H19" s="33" t="s">
        <v>79</v>
      </c>
      <c r="I19" s="33">
        <v>796</v>
      </c>
      <c r="J19" s="111" t="s">
        <v>78</v>
      </c>
      <c r="K19" s="112"/>
      <c r="L19" s="113"/>
      <c r="M19" s="44">
        <v>10</v>
      </c>
      <c r="N19" s="33"/>
    </row>
    <row r="20" spans="1:14" ht="15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</row>
    <row r="21" spans="1:14" ht="15.75">
      <c r="A21" s="30" t="s">
        <v>108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</row>
    <row r="22" spans="1:14" ht="15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1:17" ht="87.75" customHeight="1">
      <c r="A23" s="120" t="s">
        <v>30</v>
      </c>
      <c r="B23" s="122" t="s">
        <v>83</v>
      </c>
      <c r="C23" s="132"/>
      <c r="D23" s="131"/>
      <c r="E23" s="122" t="s">
        <v>73</v>
      </c>
      <c r="F23" s="131"/>
      <c r="G23" s="122" t="s">
        <v>84</v>
      </c>
      <c r="H23" s="132"/>
      <c r="I23" s="131"/>
      <c r="J23" s="122" t="s">
        <v>85</v>
      </c>
      <c r="K23" s="132"/>
      <c r="L23" s="131"/>
      <c r="M23" s="122" t="s">
        <v>37</v>
      </c>
      <c r="N23" s="132"/>
      <c r="O23" s="126"/>
      <c r="P23" s="122" t="s">
        <v>109</v>
      </c>
      <c r="Q23" s="131"/>
    </row>
    <row r="24" spans="1:17" ht="15.75" customHeight="1">
      <c r="A24" s="145"/>
      <c r="B24" s="120" t="s">
        <v>31</v>
      </c>
      <c r="C24" s="120" t="s">
        <v>31</v>
      </c>
      <c r="D24" s="120" t="s">
        <v>31</v>
      </c>
      <c r="E24" s="120" t="s">
        <v>31</v>
      </c>
      <c r="F24" s="120" t="s">
        <v>31</v>
      </c>
      <c r="G24" s="120" t="s">
        <v>31</v>
      </c>
      <c r="H24" s="122" t="s">
        <v>32</v>
      </c>
      <c r="I24" s="131"/>
      <c r="J24" s="133" t="s">
        <v>56</v>
      </c>
      <c r="K24" s="134"/>
      <c r="L24" s="135"/>
      <c r="M24" s="133" t="s">
        <v>56</v>
      </c>
      <c r="N24" s="134"/>
      <c r="O24" s="135"/>
      <c r="P24" s="120" t="s">
        <v>35</v>
      </c>
      <c r="Q24" s="120" t="s">
        <v>36</v>
      </c>
    </row>
    <row r="25" spans="1:17" ht="54" customHeight="1">
      <c r="A25" s="121"/>
      <c r="B25" s="121"/>
      <c r="C25" s="121"/>
      <c r="D25" s="121"/>
      <c r="E25" s="121"/>
      <c r="F25" s="121"/>
      <c r="G25" s="121"/>
      <c r="H25" s="32" t="s">
        <v>33</v>
      </c>
      <c r="I25" s="32" t="s">
        <v>34</v>
      </c>
      <c r="J25" s="136"/>
      <c r="K25" s="137"/>
      <c r="L25" s="138"/>
      <c r="M25" s="136"/>
      <c r="N25" s="137"/>
      <c r="O25" s="138"/>
      <c r="P25" s="121"/>
      <c r="Q25" s="121"/>
    </row>
    <row r="26" spans="1:17" ht="15.75">
      <c r="A26" s="32">
        <v>1</v>
      </c>
      <c r="B26" s="32">
        <v>2</v>
      </c>
      <c r="C26" s="32">
        <v>3</v>
      </c>
      <c r="D26" s="32">
        <v>4</v>
      </c>
      <c r="E26" s="32">
        <v>5</v>
      </c>
      <c r="F26" s="32">
        <v>6</v>
      </c>
      <c r="G26" s="32">
        <v>7</v>
      </c>
      <c r="H26" s="32">
        <v>8</v>
      </c>
      <c r="I26" s="32">
        <v>9</v>
      </c>
      <c r="J26" s="122">
        <v>10</v>
      </c>
      <c r="K26" s="123"/>
      <c r="L26" s="124"/>
      <c r="M26" s="122">
        <v>11</v>
      </c>
      <c r="N26" s="123"/>
      <c r="O26" s="124"/>
      <c r="P26" s="32">
        <v>12</v>
      </c>
      <c r="Q26" s="32">
        <v>13</v>
      </c>
    </row>
    <row r="27" spans="1:17" ht="47.25">
      <c r="A27" s="33"/>
      <c r="B27" s="142" t="s">
        <v>99</v>
      </c>
      <c r="C27" s="33"/>
      <c r="D27" s="33"/>
      <c r="E27" s="33"/>
      <c r="F27" s="33"/>
      <c r="G27" s="48" t="s">
        <v>134</v>
      </c>
      <c r="H27" s="33" t="s">
        <v>32</v>
      </c>
      <c r="I27" s="33">
        <v>642</v>
      </c>
      <c r="J27" s="212">
        <v>641</v>
      </c>
      <c r="K27" s="213"/>
      <c r="L27" s="214"/>
      <c r="M27" s="111"/>
      <c r="N27" s="112"/>
      <c r="O27" s="113"/>
      <c r="P27" s="44">
        <v>10</v>
      </c>
      <c r="Q27" s="33"/>
    </row>
    <row r="28" spans="1:17" ht="47.25">
      <c r="A28" s="33"/>
      <c r="B28" s="143"/>
      <c r="C28" s="33"/>
      <c r="D28" s="33"/>
      <c r="E28" s="33"/>
      <c r="F28" s="33"/>
      <c r="G28" s="48" t="s">
        <v>135</v>
      </c>
      <c r="H28" s="33" t="s">
        <v>32</v>
      </c>
      <c r="I28" s="51">
        <v>642</v>
      </c>
      <c r="J28" s="212">
        <v>168</v>
      </c>
      <c r="K28" s="213"/>
      <c r="L28" s="214"/>
      <c r="M28" s="111"/>
      <c r="N28" s="112"/>
      <c r="O28" s="113"/>
      <c r="P28" s="44">
        <v>10</v>
      </c>
      <c r="Q28" s="33"/>
    </row>
    <row r="29" spans="1:17" ht="15.75">
      <c r="A29" s="34"/>
      <c r="B29" s="14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</row>
    <row r="30" spans="1:17" ht="15.75">
      <c r="A30" s="7" t="s">
        <v>27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</row>
    <row r="31" spans="1:17" ht="15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</row>
    <row r="32" spans="1:17" ht="15.75">
      <c r="A32" s="122" t="s">
        <v>12</v>
      </c>
      <c r="B32" s="132"/>
      <c r="C32" s="132"/>
      <c r="D32" s="132"/>
      <c r="E32" s="131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1:17" ht="15.75">
      <c r="A33" s="32" t="s">
        <v>13</v>
      </c>
      <c r="B33" s="32" t="s">
        <v>14</v>
      </c>
      <c r="C33" s="32" t="s">
        <v>15</v>
      </c>
      <c r="D33" s="32" t="s">
        <v>10</v>
      </c>
      <c r="E33" s="32" t="s">
        <v>11</v>
      </c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</row>
    <row r="34" spans="1:5" ht="15.75">
      <c r="A34" s="35">
        <v>1</v>
      </c>
      <c r="B34" s="35">
        <v>2</v>
      </c>
      <c r="C34" s="35">
        <v>3</v>
      </c>
      <c r="D34" s="35">
        <v>4</v>
      </c>
      <c r="E34" s="35">
        <v>5</v>
      </c>
    </row>
    <row r="35" spans="1:5" ht="15.75">
      <c r="A35" s="31" t="s">
        <v>38</v>
      </c>
      <c r="B35" s="31" t="s">
        <v>38</v>
      </c>
      <c r="C35" s="31" t="s">
        <v>38</v>
      </c>
      <c r="D35" s="31" t="s">
        <v>38</v>
      </c>
      <c r="E35" s="31" t="s">
        <v>38</v>
      </c>
    </row>
    <row r="37" ht="15.75">
      <c r="A37" s="7" t="s">
        <v>16</v>
      </c>
    </row>
    <row r="39" ht="15.75">
      <c r="A39" s="8" t="s">
        <v>39</v>
      </c>
    </row>
    <row r="41" spans="1:17" ht="15.75">
      <c r="A41" s="129" t="s">
        <v>86</v>
      </c>
      <c r="B41" s="129"/>
      <c r="C41" s="129"/>
      <c r="D41" s="129"/>
      <c r="E41" s="129"/>
      <c r="F41" s="129"/>
      <c r="G41" s="129"/>
      <c r="H41" s="130"/>
      <c r="I41" s="130"/>
      <c r="J41" s="130"/>
      <c r="K41" s="130"/>
      <c r="L41" s="130"/>
      <c r="M41" s="130"/>
      <c r="N41" s="130"/>
      <c r="O41" s="130"/>
      <c r="P41" s="130"/>
      <c r="Q41" s="130"/>
    </row>
    <row r="42" spans="1:17" ht="15.75" customHeight="1">
      <c r="A42" s="215" t="s">
        <v>133</v>
      </c>
      <c r="B42" s="215"/>
      <c r="C42" s="215"/>
      <c r="D42" s="215"/>
      <c r="E42" s="215"/>
      <c r="F42" s="215"/>
      <c r="G42" s="215"/>
      <c r="H42" s="216"/>
      <c r="I42" s="216"/>
      <c r="J42" s="216"/>
      <c r="K42" s="216"/>
      <c r="L42" s="216"/>
      <c r="M42" s="216"/>
      <c r="N42" s="216"/>
      <c r="O42" s="216"/>
      <c r="P42" s="216"/>
      <c r="Q42" s="216"/>
    </row>
    <row r="43" spans="1:17" s="53" customFormat="1" ht="15.75" customHeight="1">
      <c r="A43" s="215" t="s">
        <v>136</v>
      </c>
      <c r="B43" s="215"/>
      <c r="C43" s="215"/>
      <c r="D43" s="215"/>
      <c r="E43" s="215"/>
      <c r="F43" s="215"/>
      <c r="G43" s="215"/>
      <c r="H43" s="216"/>
      <c r="I43" s="216"/>
      <c r="J43" s="216"/>
      <c r="K43" s="216"/>
      <c r="L43" s="216"/>
      <c r="M43" s="216"/>
      <c r="N43" s="216"/>
      <c r="O43" s="216"/>
      <c r="P43" s="216"/>
      <c r="Q43" s="216"/>
    </row>
    <row r="45" ht="15.75">
      <c r="A45" s="7" t="s">
        <v>132</v>
      </c>
    </row>
    <row r="47" spans="1:7" ht="15.75">
      <c r="A47" s="127" t="s">
        <v>17</v>
      </c>
      <c r="B47" s="128"/>
      <c r="C47" s="127" t="s">
        <v>18</v>
      </c>
      <c r="D47" s="128"/>
      <c r="E47" s="128"/>
      <c r="F47" s="118" t="s">
        <v>19</v>
      </c>
      <c r="G47" s="119"/>
    </row>
    <row r="48" spans="1:7" ht="15.75">
      <c r="A48" s="118">
        <v>1</v>
      </c>
      <c r="B48" s="119"/>
      <c r="C48" s="127">
        <v>2</v>
      </c>
      <c r="D48" s="128"/>
      <c r="E48" s="128"/>
      <c r="F48" s="127">
        <v>3</v>
      </c>
      <c r="G48" s="128"/>
    </row>
    <row r="49" spans="1:7" ht="116.25" customHeight="1">
      <c r="A49" s="125" t="s">
        <v>127</v>
      </c>
      <c r="B49" s="126"/>
      <c r="C49" s="116" t="s">
        <v>130</v>
      </c>
      <c r="D49" s="117"/>
      <c r="E49" s="117"/>
      <c r="F49" s="116" t="s">
        <v>40</v>
      </c>
      <c r="G49" s="117"/>
    </row>
    <row r="50" spans="1:7" ht="95.25" customHeight="1">
      <c r="A50" s="125" t="s">
        <v>128</v>
      </c>
      <c r="B50" s="126"/>
      <c r="C50" s="116" t="s">
        <v>129</v>
      </c>
      <c r="D50" s="117"/>
      <c r="E50" s="117"/>
      <c r="F50" s="116" t="s">
        <v>40</v>
      </c>
      <c r="G50" s="117"/>
    </row>
    <row r="51" spans="1:7" ht="61.5" customHeight="1">
      <c r="A51" s="125" t="s">
        <v>41</v>
      </c>
      <c r="B51" s="126"/>
      <c r="C51" s="116" t="s">
        <v>42</v>
      </c>
      <c r="D51" s="117"/>
      <c r="E51" s="117"/>
      <c r="F51" s="116" t="s">
        <v>43</v>
      </c>
      <c r="G51" s="117"/>
    </row>
    <row r="52" spans="1:7" ht="15.75">
      <c r="A52" s="2"/>
      <c r="B52" s="2"/>
      <c r="C52" s="2"/>
      <c r="D52" s="2"/>
      <c r="E52" s="2"/>
      <c r="F52" s="2"/>
      <c r="G52" s="2"/>
    </row>
    <row r="53" spans="1:7" ht="15.75">
      <c r="A53" s="2"/>
      <c r="B53" s="2"/>
      <c r="C53" s="2"/>
      <c r="D53" s="2"/>
      <c r="E53" s="2"/>
      <c r="F53" s="2"/>
      <c r="G53" s="2"/>
    </row>
  </sheetData>
  <sheetProtection/>
  <mergeCells count="73">
    <mergeCell ref="A16:A19"/>
    <mergeCell ref="B16:B18"/>
    <mergeCell ref="A47:B47"/>
    <mergeCell ref="C47:E47"/>
    <mergeCell ref="A32:E32"/>
    <mergeCell ref="A41:Q41"/>
    <mergeCell ref="J28:L28"/>
    <mergeCell ref="M28:O28"/>
    <mergeCell ref="P24:P25"/>
    <mergeCell ref="P23:Q23"/>
    <mergeCell ref="Q24:Q25"/>
    <mergeCell ref="J26:L26"/>
    <mergeCell ref="M26:O26"/>
    <mergeCell ref="A51:B51"/>
    <mergeCell ref="C51:E51"/>
    <mergeCell ref="F51:G51"/>
    <mergeCell ref="A48:B48"/>
    <mergeCell ref="C48:E48"/>
    <mergeCell ref="F48:G48"/>
    <mergeCell ref="A49:B49"/>
    <mergeCell ref="A50:B50"/>
    <mergeCell ref="C50:E50"/>
    <mergeCell ref="F50:G50"/>
    <mergeCell ref="A42:Q42"/>
    <mergeCell ref="A43:Q43"/>
    <mergeCell ref="F47:G47"/>
    <mergeCell ref="C49:E49"/>
    <mergeCell ref="F49:G49"/>
    <mergeCell ref="J27:L27"/>
    <mergeCell ref="M27:O27"/>
    <mergeCell ref="A23:A25"/>
    <mergeCell ref="B23:D23"/>
    <mergeCell ref="E23:F23"/>
    <mergeCell ref="G23:I23"/>
    <mergeCell ref="B24:B25"/>
    <mergeCell ref="C24:C25"/>
    <mergeCell ref="D24:D25"/>
    <mergeCell ref="E24:E25"/>
    <mergeCell ref="M12:N12"/>
    <mergeCell ref="J18:L18"/>
    <mergeCell ref="H24:I24"/>
    <mergeCell ref="J24:L25"/>
    <mergeCell ref="M24:O25"/>
    <mergeCell ref="J23:L23"/>
    <mergeCell ref="N13:N14"/>
    <mergeCell ref="M23:O23"/>
    <mergeCell ref="J15:L15"/>
    <mergeCell ref="J16:L16"/>
    <mergeCell ref="J17:L17"/>
    <mergeCell ref="J12:L12"/>
    <mergeCell ref="F24:F25"/>
    <mergeCell ref="G24:G25"/>
    <mergeCell ref="J19:L19"/>
    <mergeCell ref="F13:F14"/>
    <mergeCell ref="G13:G14"/>
    <mergeCell ref="A12:A14"/>
    <mergeCell ref="B12:D12"/>
    <mergeCell ref="E12:F12"/>
    <mergeCell ref="G12:I12"/>
    <mergeCell ref="B13:B14"/>
    <mergeCell ref="C13:C14"/>
    <mergeCell ref="D13:D14"/>
    <mergeCell ref="E13:E14"/>
    <mergeCell ref="B27:B29"/>
    <mergeCell ref="A2:P2"/>
    <mergeCell ref="O3:P5"/>
    <mergeCell ref="Q3:Q5"/>
    <mergeCell ref="A4:B4"/>
    <mergeCell ref="D4:H4"/>
    <mergeCell ref="H13:I13"/>
    <mergeCell ref="J13:L14"/>
    <mergeCell ref="M13:M14"/>
    <mergeCell ref="D6:G6"/>
  </mergeCells>
  <printOptions/>
  <pageMargins left="0.25" right="0.25" top="0.75" bottom="0.75" header="0.3" footer="0.3"/>
  <pageSetup fitToHeight="0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9"/>
  <sheetViews>
    <sheetView view="pageBreakPreview" zoomScale="90" zoomScaleSheetLayoutView="90" zoomScalePageLayoutView="0" workbookViewId="0" topLeftCell="A13">
      <selection activeCell="A11" sqref="A11:D11"/>
    </sheetView>
  </sheetViews>
  <sheetFormatPr defaultColWidth="9.00390625" defaultRowHeight="12.75"/>
  <cols>
    <col min="1" max="1" width="4.75390625" style="29" customWidth="1"/>
    <col min="2" max="2" width="22.25390625" style="29" customWidth="1"/>
    <col min="3" max="3" width="55.75390625" style="29" customWidth="1"/>
    <col min="4" max="4" width="90.00390625" style="29" customWidth="1"/>
    <col min="5" max="5" width="5.75390625" style="29" customWidth="1"/>
    <col min="6" max="6" width="17.875" style="29" customWidth="1"/>
    <col min="7" max="7" width="29.125" style="29" customWidth="1"/>
    <col min="8" max="8" width="12.75390625" style="29" customWidth="1"/>
    <col min="9" max="9" width="9.125" style="29" customWidth="1"/>
    <col min="10" max="10" width="15.625" style="29" customWidth="1"/>
    <col min="11" max="11" width="15.25390625" style="29" customWidth="1"/>
    <col min="12" max="13" width="15.625" style="29" customWidth="1"/>
    <col min="14" max="14" width="15.00390625" style="29" customWidth="1"/>
    <col min="15" max="15" width="14.00390625" style="29" customWidth="1"/>
    <col min="16" max="16" width="14.375" style="29" customWidth="1"/>
    <col min="17" max="17" width="17.25390625" style="29" customWidth="1"/>
    <col min="18" max="16384" width="9.125" style="29" customWidth="1"/>
  </cols>
  <sheetData>
    <row r="2" spans="1:17" ht="18.75">
      <c r="A2" s="114" t="s">
        <v>104</v>
      </c>
      <c r="B2" s="230"/>
      <c r="C2" s="230"/>
      <c r="D2" s="230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6"/>
    </row>
    <row r="4" spans="1:4" ht="15.75">
      <c r="A4" s="231" t="s">
        <v>105</v>
      </c>
      <c r="B4" s="228"/>
      <c r="C4" s="228"/>
      <c r="D4" s="228"/>
    </row>
    <row r="6" spans="1:4" ht="15.75">
      <c r="A6" s="40" t="s">
        <v>46</v>
      </c>
      <c r="B6" s="223" t="s">
        <v>124</v>
      </c>
      <c r="C6" s="218"/>
      <c r="D6" s="218"/>
    </row>
    <row r="7" spans="1:4" ht="15.75">
      <c r="A7" s="41" t="s">
        <v>47</v>
      </c>
      <c r="B7" s="223" t="s">
        <v>44</v>
      </c>
      <c r="C7" s="218"/>
      <c r="D7" s="218"/>
    </row>
    <row r="8" spans="1:4" ht="31.5" customHeight="1">
      <c r="A8" s="41" t="s">
        <v>48</v>
      </c>
      <c r="B8" s="229" t="s">
        <v>45</v>
      </c>
      <c r="C8" s="220"/>
      <c r="D8" s="220"/>
    </row>
    <row r="9" spans="1:4" ht="15.75">
      <c r="A9" s="41" t="s">
        <v>49</v>
      </c>
      <c r="B9" s="223" t="s">
        <v>123</v>
      </c>
      <c r="C9" s="218"/>
      <c r="D9" s="218"/>
    </row>
    <row r="10" ht="15.75">
      <c r="A10" s="42"/>
    </row>
    <row r="11" spans="1:4" ht="21" customHeight="1">
      <c r="A11" s="224" t="s">
        <v>112</v>
      </c>
      <c r="B11" s="222"/>
      <c r="C11" s="222"/>
      <c r="D11" s="222"/>
    </row>
    <row r="12" ht="15.75">
      <c r="A12" s="42"/>
    </row>
    <row r="13" spans="1:4" ht="46.5" customHeight="1">
      <c r="A13" s="40" t="s">
        <v>50</v>
      </c>
      <c r="B13" s="225" t="s">
        <v>140</v>
      </c>
      <c r="C13" s="220"/>
      <c r="D13" s="220"/>
    </row>
    <row r="14" spans="1:14" ht="15.75">
      <c r="A14" s="4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14" ht="15.75">
      <c r="A15" s="226" t="s">
        <v>113</v>
      </c>
      <c r="B15" s="218"/>
      <c r="C15" s="218"/>
      <c r="D15" s="218"/>
      <c r="E15" s="34"/>
      <c r="F15" s="34"/>
      <c r="G15" s="34"/>
      <c r="H15" s="34"/>
      <c r="I15" s="34"/>
      <c r="J15" s="34"/>
      <c r="K15" s="34"/>
      <c r="L15" s="34"/>
      <c r="M15" s="34"/>
      <c r="N15" s="34"/>
    </row>
    <row r="16" spans="1:14" ht="15.7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</row>
    <row r="17" spans="1:14" ht="15.75">
      <c r="A17" s="34"/>
      <c r="B17" s="33" t="s">
        <v>20</v>
      </c>
      <c r="C17" s="33" t="s">
        <v>21</v>
      </c>
      <c r="D17" s="33" t="s">
        <v>117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</row>
    <row r="18" spans="1:14" ht="15.75">
      <c r="A18" s="34"/>
      <c r="B18" s="33">
        <v>1</v>
      </c>
      <c r="C18" s="33">
        <v>2</v>
      </c>
      <c r="D18" s="33">
        <v>3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</row>
    <row r="19" spans="1:14" ht="131.25" customHeight="1">
      <c r="A19" s="34"/>
      <c r="B19" s="51" t="s">
        <v>114</v>
      </c>
      <c r="C19" s="51" t="s">
        <v>115</v>
      </c>
      <c r="D19" s="51" t="s">
        <v>116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</row>
    <row r="21" spans="1:4" ht="15.75">
      <c r="A21" s="227" t="s">
        <v>158</v>
      </c>
      <c r="B21" s="228"/>
      <c r="C21" s="228"/>
      <c r="D21" s="228"/>
    </row>
    <row r="22" spans="1:4" ht="15.75">
      <c r="A22" s="40" t="s">
        <v>51</v>
      </c>
      <c r="B22" s="217" t="s">
        <v>118</v>
      </c>
      <c r="C22" s="218"/>
      <c r="D22" s="218"/>
    </row>
    <row r="23" spans="1:4" ht="15.75">
      <c r="A23" s="41" t="s">
        <v>52</v>
      </c>
      <c r="B23" s="217" t="s">
        <v>119</v>
      </c>
      <c r="C23" s="218"/>
      <c r="D23" s="218"/>
    </row>
    <row r="24" spans="1:4" ht="15.75">
      <c r="A24" s="41" t="s">
        <v>53</v>
      </c>
      <c r="B24" s="7" t="s">
        <v>120</v>
      </c>
      <c r="C24" s="37"/>
      <c r="D24" s="37"/>
    </row>
    <row r="25" spans="1:4" ht="33" customHeight="1">
      <c r="A25" s="41" t="s">
        <v>57</v>
      </c>
      <c r="B25" s="219" t="s">
        <v>121</v>
      </c>
      <c r="C25" s="220"/>
      <c r="D25" s="220"/>
    </row>
    <row r="26" ht="15.75">
      <c r="A26" s="7"/>
    </row>
    <row r="27" spans="1:4" ht="32.25" customHeight="1">
      <c r="A27" s="221" t="s">
        <v>122</v>
      </c>
      <c r="B27" s="222"/>
      <c r="C27" s="222"/>
      <c r="D27" s="222"/>
    </row>
    <row r="28" ht="15.75">
      <c r="A28" s="7"/>
    </row>
    <row r="29" ht="15.75">
      <c r="A29" s="7"/>
    </row>
  </sheetData>
  <sheetProtection/>
  <mergeCells count="14">
    <mergeCell ref="B8:D8"/>
    <mergeCell ref="B22:D22"/>
    <mergeCell ref="A2:D2"/>
    <mergeCell ref="A4:D4"/>
    <mergeCell ref="B6:D6"/>
    <mergeCell ref="B7:D7"/>
    <mergeCell ref="B23:D23"/>
    <mergeCell ref="B25:D25"/>
    <mergeCell ref="A27:D27"/>
    <mergeCell ref="B9:D9"/>
    <mergeCell ref="A11:D11"/>
    <mergeCell ref="B13:D13"/>
    <mergeCell ref="A15:D15"/>
    <mergeCell ref="A21:D21"/>
  </mergeCells>
  <printOptions/>
  <pageMargins left="0.7" right="0.7" top="0.75" bottom="0.75" header="0.3" footer="0.3"/>
  <pageSetup horizontalDpi="600" verticalDpi="600" orientation="landscape" paperSize="9" scale="43" r:id="rId1"/>
  <colBreaks count="1" manualBreakCount="1">
    <brk id="5" max="3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GE26"/>
  <sheetViews>
    <sheetView view="pageBreakPreview" zoomScaleSheetLayoutView="100" workbookViewId="0" topLeftCell="A1">
      <selection activeCell="AM8" sqref="AM8:CL10"/>
    </sheetView>
  </sheetViews>
  <sheetFormatPr defaultColWidth="1.12109375" defaultRowHeight="12.75"/>
  <cols>
    <col min="1" max="16384" width="1.12109375" style="1" customWidth="1"/>
  </cols>
  <sheetData>
    <row r="2" spans="35:94" ht="17.25"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54" t="s">
        <v>142</v>
      </c>
      <c r="AT2" s="27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</row>
    <row r="3" spans="35:94" s="5" customFormat="1" ht="18.75"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 t="s">
        <v>143</v>
      </c>
      <c r="BI3" s="27"/>
      <c r="BJ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6"/>
      <c r="BX3" s="26"/>
      <c r="BY3" s="26"/>
      <c r="BZ3" s="26"/>
      <c r="CA3" s="26"/>
      <c r="CB3" s="26"/>
      <c r="CC3" s="26"/>
      <c r="CD3" s="26"/>
      <c r="CE3" s="70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2"/>
    </row>
    <row r="4" s="12" customFormat="1" ht="12"/>
    <row r="5" spans="57:123" s="12" customFormat="1" ht="15.75">
      <c r="BE5" s="73" t="s">
        <v>59</v>
      </c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DF5" s="1"/>
      <c r="DG5" s="6"/>
      <c r="DH5" s="232" t="s">
        <v>9</v>
      </c>
      <c r="DI5" s="232"/>
      <c r="DJ5" s="232"/>
      <c r="DK5" s="232"/>
      <c r="DL5" s="232"/>
      <c r="DM5" s="232"/>
      <c r="DN5" s="232"/>
      <c r="DO5" s="232"/>
      <c r="DP5" s="232"/>
      <c r="DQ5" s="232"/>
      <c r="DR5" s="232"/>
      <c r="DS5" s="232"/>
    </row>
    <row r="6" spans="39:123" ht="18.75">
      <c r="AM6" s="45"/>
      <c r="AN6" s="45"/>
      <c r="AO6" s="45"/>
      <c r="AP6" s="45"/>
      <c r="AQ6" s="45"/>
      <c r="AR6" s="46"/>
      <c r="AS6" s="46"/>
      <c r="AT6" s="46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6"/>
      <c r="BU6" s="46"/>
      <c r="BV6" s="46"/>
      <c r="BW6" s="47"/>
      <c r="BX6" s="47"/>
      <c r="BY6" s="47"/>
      <c r="BZ6" s="47"/>
      <c r="CA6" s="46"/>
      <c r="CB6" s="46"/>
      <c r="CC6" s="46"/>
      <c r="CD6" s="2"/>
      <c r="DF6" s="11" t="s">
        <v>25</v>
      </c>
      <c r="DG6" s="10"/>
      <c r="DH6" s="233" t="s">
        <v>141</v>
      </c>
      <c r="DI6" s="233"/>
      <c r="DJ6" s="233"/>
      <c r="DK6" s="233"/>
      <c r="DL6" s="233"/>
      <c r="DM6" s="233"/>
      <c r="DN6" s="233"/>
      <c r="DO6" s="233"/>
      <c r="DP6" s="233"/>
      <c r="DQ6" s="233"/>
      <c r="DR6" s="233"/>
      <c r="DS6" s="233"/>
    </row>
    <row r="7" spans="39:123" s="14" customFormat="1" ht="15" customHeight="1">
      <c r="AM7" s="15"/>
      <c r="AN7" s="15"/>
      <c r="AO7" s="15"/>
      <c r="AP7" s="15"/>
      <c r="AQ7" s="15"/>
      <c r="AR7" s="16"/>
      <c r="AS7" s="16"/>
      <c r="AT7" s="16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6"/>
      <c r="BU7" s="16"/>
      <c r="BV7" s="16"/>
      <c r="BW7" s="15"/>
      <c r="BX7" s="15"/>
      <c r="BY7" s="15"/>
      <c r="BZ7" s="17"/>
      <c r="CA7" s="16"/>
      <c r="CB7" s="16"/>
      <c r="CC7" s="16"/>
      <c r="CD7" s="18"/>
      <c r="CE7" s="19"/>
      <c r="CF7" s="19"/>
      <c r="DF7" s="11" t="s">
        <v>144</v>
      </c>
      <c r="DG7" s="13"/>
      <c r="DH7" s="233"/>
      <c r="DI7" s="233"/>
      <c r="DJ7" s="233"/>
      <c r="DK7" s="233"/>
      <c r="DL7" s="233"/>
      <c r="DM7" s="233"/>
      <c r="DN7" s="233"/>
      <c r="DO7" s="233"/>
      <c r="DP7" s="233"/>
      <c r="DQ7" s="233"/>
      <c r="DR7" s="233"/>
      <c r="DS7" s="233"/>
    </row>
    <row r="8" spans="1:123" ht="15.75">
      <c r="A8" s="22" t="s">
        <v>60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I8" s="21"/>
      <c r="AL8" s="24"/>
      <c r="AM8" s="67" t="s">
        <v>62</v>
      </c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25"/>
      <c r="CN8" s="8"/>
      <c r="DE8" s="12"/>
      <c r="DG8" s="13"/>
      <c r="DH8" s="233"/>
      <c r="DI8" s="233"/>
      <c r="DJ8" s="233"/>
      <c r="DK8" s="233"/>
      <c r="DL8" s="233"/>
      <c r="DM8" s="233"/>
      <c r="DN8" s="233"/>
      <c r="DO8" s="233"/>
      <c r="DP8" s="233"/>
      <c r="DQ8" s="233"/>
      <c r="DR8" s="233"/>
      <c r="DS8" s="233"/>
    </row>
    <row r="9" spans="1:187" ht="15.75">
      <c r="A9" s="22" t="s">
        <v>61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L9" s="24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25"/>
      <c r="CN9" s="8"/>
      <c r="CO9" s="6"/>
      <c r="CP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13"/>
      <c r="DF9" s="11" t="s">
        <v>63</v>
      </c>
      <c r="DG9" s="6"/>
      <c r="DH9" s="233"/>
      <c r="DI9" s="233"/>
      <c r="DJ9" s="233"/>
      <c r="DK9" s="233"/>
      <c r="DL9" s="233"/>
      <c r="DM9" s="233"/>
      <c r="DN9" s="233"/>
      <c r="DO9" s="233"/>
      <c r="DP9" s="233"/>
      <c r="DQ9" s="233"/>
      <c r="DR9" s="233"/>
      <c r="DS9" s="233"/>
      <c r="GE9" s="23"/>
    </row>
    <row r="10" spans="38:123" ht="15.75">
      <c r="AL10" s="24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25"/>
      <c r="CN10" s="24"/>
      <c r="DF10" s="20"/>
      <c r="DG10" s="9"/>
      <c r="DH10" s="233"/>
      <c r="DI10" s="233"/>
      <c r="DJ10" s="233"/>
      <c r="DK10" s="233"/>
      <c r="DL10" s="233"/>
      <c r="DM10" s="233"/>
      <c r="DN10" s="233"/>
      <c r="DO10" s="233"/>
      <c r="DP10" s="233"/>
      <c r="DQ10" s="233"/>
      <c r="DR10" s="233"/>
      <c r="DS10" s="233"/>
    </row>
    <row r="11" spans="1:123" ht="15.75">
      <c r="A11" s="28" t="s">
        <v>64</v>
      </c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DF11" s="11" t="s">
        <v>28</v>
      </c>
      <c r="DH11" s="234"/>
      <c r="DI11" s="234"/>
      <c r="DJ11" s="234"/>
      <c r="DK11" s="234"/>
      <c r="DL11" s="234"/>
      <c r="DM11" s="234"/>
      <c r="DN11" s="234"/>
      <c r="DO11" s="234"/>
      <c r="DP11" s="234"/>
      <c r="DQ11" s="234"/>
      <c r="DR11" s="234"/>
      <c r="DS11" s="234"/>
    </row>
    <row r="12" spans="1:123" ht="15.75">
      <c r="A12" s="28" t="s">
        <v>65</v>
      </c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DF12" s="11" t="s">
        <v>28</v>
      </c>
      <c r="DH12" s="234"/>
      <c r="DI12" s="234"/>
      <c r="DJ12" s="234"/>
      <c r="DK12" s="234"/>
      <c r="DL12" s="234"/>
      <c r="DM12" s="234"/>
      <c r="DN12" s="234"/>
      <c r="DO12" s="234"/>
      <c r="DP12" s="234"/>
      <c r="DQ12" s="234"/>
      <c r="DR12" s="234"/>
      <c r="DS12" s="234"/>
    </row>
    <row r="13" ht="15" customHeight="1"/>
    <row r="14" spans="1:97" ht="15.75">
      <c r="A14" s="28" t="s">
        <v>21</v>
      </c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</row>
    <row r="25" spans="98:123" ht="15.75"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</row>
    <row r="26" spans="89:97" ht="15.75">
      <c r="CK26" s="6"/>
      <c r="CL26" s="6"/>
      <c r="CM26" s="6"/>
      <c r="CN26" s="6"/>
      <c r="CO26" s="6"/>
      <c r="CP26" s="6"/>
      <c r="CQ26" s="6"/>
      <c r="CR26" s="6"/>
      <c r="CS26" s="6"/>
    </row>
  </sheetData>
  <sheetProtection/>
  <mergeCells count="11">
    <mergeCell ref="DH11:DS11"/>
    <mergeCell ref="DH5:DS5"/>
    <mergeCell ref="CE3:CP3"/>
    <mergeCell ref="BE5:BS5"/>
    <mergeCell ref="DH6:DS6"/>
    <mergeCell ref="AD14:CS14"/>
    <mergeCell ref="DH7:DS7"/>
    <mergeCell ref="AM8:CL10"/>
    <mergeCell ref="AD12:CS12"/>
    <mergeCell ref="DH8:DS10"/>
    <mergeCell ref="DH12:DS1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8"/>
  <sheetViews>
    <sheetView view="pageBreakPreview" zoomScale="70" zoomScaleNormal="75" zoomScaleSheetLayoutView="70" zoomScalePageLayoutView="0" workbookViewId="0" topLeftCell="A1">
      <selection activeCell="B23" sqref="B23:D23"/>
    </sheetView>
  </sheetViews>
  <sheetFormatPr defaultColWidth="9.00390625" defaultRowHeight="12.75"/>
  <cols>
    <col min="1" max="1" width="30.25390625" style="29" customWidth="1"/>
    <col min="2" max="2" width="37.75390625" style="29" customWidth="1"/>
    <col min="3" max="3" width="19.875" style="29" customWidth="1"/>
    <col min="4" max="4" width="21.875" style="29" customWidth="1"/>
    <col min="5" max="5" width="18.00390625" style="29" customWidth="1"/>
    <col min="6" max="6" width="17.875" style="29" customWidth="1"/>
    <col min="7" max="7" width="46.875" style="29" customWidth="1"/>
    <col min="8" max="8" width="12.75390625" style="29" customWidth="1"/>
    <col min="9" max="9" width="9.125" style="29" customWidth="1"/>
    <col min="10" max="12" width="16.375" style="29" customWidth="1"/>
    <col min="13" max="13" width="15.625" style="29" customWidth="1"/>
    <col min="14" max="14" width="15.25390625" style="29" customWidth="1"/>
    <col min="15" max="15" width="16.00390625" style="29" customWidth="1"/>
    <col min="16" max="16" width="14.375" style="29" customWidth="1"/>
    <col min="17" max="16384" width="9.125" style="29" customWidth="1"/>
  </cols>
  <sheetData>
    <row r="2" spans="1:15" ht="18.75">
      <c r="A2" s="114" t="s">
        <v>66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16" ht="18.75">
      <c r="A3" s="114" t="s">
        <v>54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</row>
    <row r="5" spans="1:8" ht="32.25" customHeight="1">
      <c r="A5" s="151" t="s">
        <v>67</v>
      </c>
      <c r="B5" s="151"/>
      <c r="D5" s="152"/>
      <c r="E5" s="153"/>
      <c r="F5" s="153"/>
      <c r="G5" s="153"/>
      <c r="H5" s="153"/>
    </row>
    <row r="7" spans="1:16" ht="15.75">
      <c r="A7" s="29" t="s">
        <v>107</v>
      </c>
      <c r="D7" s="139"/>
      <c r="E7" s="140"/>
      <c r="F7" s="141"/>
      <c r="G7" s="141"/>
      <c r="N7" s="146" t="s">
        <v>24</v>
      </c>
      <c r="O7" s="147"/>
      <c r="P7" s="148"/>
    </row>
    <row r="8" spans="14:16" ht="15.75">
      <c r="N8" s="146"/>
      <c r="O8" s="147"/>
      <c r="P8" s="149"/>
    </row>
    <row r="9" spans="1:16" ht="15.75">
      <c r="A9" s="29" t="s">
        <v>152</v>
      </c>
      <c r="N9" s="146"/>
      <c r="O9" s="147"/>
      <c r="P9" s="150"/>
    </row>
    <row r="11" ht="15.75">
      <c r="A11" s="29" t="s">
        <v>153</v>
      </c>
    </row>
    <row r="13" spans="1:15" ht="78" customHeight="1">
      <c r="A13" s="142" t="s">
        <v>30</v>
      </c>
      <c r="B13" s="125" t="s">
        <v>72</v>
      </c>
      <c r="C13" s="235"/>
      <c r="D13" s="126"/>
      <c r="E13" s="125" t="s">
        <v>73</v>
      </c>
      <c r="F13" s="126"/>
      <c r="G13" s="125" t="s">
        <v>80</v>
      </c>
      <c r="H13" s="238"/>
      <c r="I13" s="238"/>
      <c r="J13" s="238"/>
      <c r="K13" s="238"/>
      <c r="L13" s="238"/>
      <c r="M13" s="238"/>
      <c r="N13" s="238"/>
      <c r="O13" s="239"/>
    </row>
    <row r="14" spans="1:15" ht="15.75" customHeight="1">
      <c r="A14" s="237"/>
      <c r="B14" s="142" t="s">
        <v>31</v>
      </c>
      <c r="C14" s="142" t="s">
        <v>31</v>
      </c>
      <c r="D14" s="142" t="s">
        <v>31</v>
      </c>
      <c r="E14" s="142" t="s">
        <v>31</v>
      </c>
      <c r="F14" s="142" t="s">
        <v>31</v>
      </c>
      <c r="G14" s="142" t="s">
        <v>31</v>
      </c>
      <c r="H14" s="125" t="s">
        <v>32</v>
      </c>
      <c r="I14" s="126"/>
      <c r="J14" s="125" t="s">
        <v>145</v>
      </c>
      <c r="K14" s="235"/>
      <c r="L14" s="126"/>
      <c r="M14" s="142" t="s">
        <v>149</v>
      </c>
      <c r="N14" s="142" t="s">
        <v>150</v>
      </c>
      <c r="O14" s="142" t="s">
        <v>151</v>
      </c>
    </row>
    <row r="15" spans="1:15" ht="84.75" customHeight="1">
      <c r="A15" s="236"/>
      <c r="B15" s="236"/>
      <c r="C15" s="236"/>
      <c r="D15" s="236"/>
      <c r="E15" s="236"/>
      <c r="F15" s="236"/>
      <c r="G15" s="236"/>
      <c r="H15" s="33" t="s">
        <v>33</v>
      </c>
      <c r="I15" s="33" t="s">
        <v>34</v>
      </c>
      <c r="J15" s="33" t="s">
        <v>146</v>
      </c>
      <c r="K15" s="33" t="s">
        <v>147</v>
      </c>
      <c r="L15" s="33" t="s">
        <v>148</v>
      </c>
      <c r="M15" s="236"/>
      <c r="N15" s="236"/>
      <c r="O15" s="236"/>
    </row>
    <row r="16" spans="1:15" ht="15.75">
      <c r="A16" s="32">
        <v>1</v>
      </c>
      <c r="B16" s="32">
        <v>2</v>
      </c>
      <c r="C16" s="32">
        <v>3</v>
      </c>
      <c r="D16" s="32">
        <v>4</v>
      </c>
      <c r="E16" s="32">
        <v>5</v>
      </c>
      <c r="F16" s="32">
        <v>6</v>
      </c>
      <c r="G16" s="32">
        <v>7</v>
      </c>
      <c r="H16" s="32">
        <v>8</v>
      </c>
      <c r="I16" s="32">
        <v>9</v>
      </c>
      <c r="J16" s="32">
        <v>10</v>
      </c>
      <c r="K16" s="32">
        <v>11</v>
      </c>
      <c r="L16" s="32">
        <v>12</v>
      </c>
      <c r="M16" s="32">
        <v>13</v>
      </c>
      <c r="N16" s="32">
        <v>14</v>
      </c>
      <c r="O16" s="32">
        <v>15</v>
      </c>
    </row>
    <row r="17" spans="1:15" ht="40.5" customHeight="1">
      <c r="A17" s="142"/>
      <c r="B17" s="55"/>
      <c r="C17" s="48"/>
      <c r="D17" s="33"/>
      <c r="E17" s="33"/>
      <c r="F17" s="33"/>
      <c r="G17" s="48"/>
      <c r="H17" s="33"/>
      <c r="I17" s="33"/>
      <c r="J17" s="57"/>
      <c r="K17" s="57"/>
      <c r="L17" s="57"/>
      <c r="M17" s="44"/>
      <c r="N17" s="33"/>
      <c r="O17" s="38"/>
    </row>
    <row r="18" spans="1:15" ht="40.5" customHeight="1">
      <c r="A18" s="143"/>
      <c r="B18" s="55"/>
      <c r="C18" s="48"/>
      <c r="D18" s="33"/>
      <c r="E18" s="33"/>
      <c r="F18" s="33"/>
      <c r="G18" s="48"/>
      <c r="H18" s="33"/>
      <c r="I18" s="33"/>
      <c r="J18" s="57"/>
      <c r="K18" s="57"/>
      <c r="L18" s="57"/>
      <c r="M18" s="44"/>
      <c r="N18" s="33"/>
      <c r="O18" s="38"/>
    </row>
    <row r="19" spans="1:15" ht="40.5" customHeight="1">
      <c r="A19" s="144"/>
      <c r="B19" s="48"/>
      <c r="C19" s="48"/>
      <c r="D19" s="33"/>
      <c r="E19" s="33"/>
      <c r="F19" s="33"/>
      <c r="G19" s="48"/>
      <c r="H19" s="33"/>
      <c r="I19" s="33"/>
      <c r="J19" s="57"/>
      <c r="K19" s="57"/>
      <c r="L19" s="57"/>
      <c r="M19" s="44"/>
      <c r="N19" s="33"/>
      <c r="O19" s="38"/>
    </row>
    <row r="20" spans="1:14" ht="15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</row>
    <row r="21" spans="1:14" ht="15.75">
      <c r="A21" s="30" t="s">
        <v>154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</row>
    <row r="22" spans="1:14" ht="15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1:16" ht="87.75" customHeight="1">
      <c r="A23" s="142" t="s">
        <v>30</v>
      </c>
      <c r="B23" s="125" t="s">
        <v>83</v>
      </c>
      <c r="C23" s="235"/>
      <c r="D23" s="126"/>
      <c r="E23" s="125" t="s">
        <v>73</v>
      </c>
      <c r="F23" s="126"/>
      <c r="G23" s="125" t="s">
        <v>84</v>
      </c>
      <c r="H23" s="238"/>
      <c r="I23" s="238"/>
      <c r="J23" s="238"/>
      <c r="K23" s="238"/>
      <c r="L23" s="238"/>
      <c r="M23" s="238"/>
      <c r="N23" s="238"/>
      <c r="O23" s="239"/>
      <c r="P23" s="56" t="s">
        <v>156</v>
      </c>
    </row>
    <row r="24" spans="1:16" ht="15.75" customHeight="1">
      <c r="A24" s="237"/>
      <c r="B24" s="142" t="s">
        <v>31</v>
      </c>
      <c r="C24" s="142" t="s">
        <v>31</v>
      </c>
      <c r="D24" s="142" t="s">
        <v>31</v>
      </c>
      <c r="E24" s="142" t="s">
        <v>31</v>
      </c>
      <c r="F24" s="142" t="s">
        <v>31</v>
      </c>
      <c r="G24" s="142" t="s">
        <v>31</v>
      </c>
      <c r="H24" s="125" t="s">
        <v>32</v>
      </c>
      <c r="I24" s="126"/>
      <c r="J24" s="125" t="s">
        <v>145</v>
      </c>
      <c r="K24" s="235"/>
      <c r="L24" s="126"/>
      <c r="M24" s="142" t="s">
        <v>149</v>
      </c>
      <c r="N24" s="142" t="s">
        <v>150</v>
      </c>
      <c r="O24" s="142" t="s">
        <v>151</v>
      </c>
      <c r="P24" s="142" t="s">
        <v>35</v>
      </c>
    </row>
    <row r="25" spans="1:16" ht="93.75" customHeight="1">
      <c r="A25" s="236"/>
      <c r="B25" s="236"/>
      <c r="C25" s="236"/>
      <c r="D25" s="236"/>
      <c r="E25" s="236"/>
      <c r="F25" s="236"/>
      <c r="G25" s="236"/>
      <c r="H25" s="33" t="s">
        <v>33</v>
      </c>
      <c r="I25" s="33" t="s">
        <v>34</v>
      </c>
      <c r="J25" s="33" t="s">
        <v>155</v>
      </c>
      <c r="K25" s="33" t="s">
        <v>147</v>
      </c>
      <c r="L25" s="33" t="s">
        <v>148</v>
      </c>
      <c r="M25" s="236"/>
      <c r="N25" s="236"/>
      <c r="O25" s="236"/>
      <c r="P25" s="236"/>
    </row>
    <row r="26" spans="1:16" ht="15.75">
      <c r="A26" s="32">
        <v>1</v>
      </c>
      <c r="B26" s="32">
        <v>2</v>
      </c>
      <c r="C26" s="32">
        <v>3</v>
      </c>
      <c r="D26" s="32">
        <v>4</v>
      </c>
      <c r="E26" s="32">
        <v>5</v>
      </c>
      <c r="F26" s="32">
        <v>6</v>
      </c>
      <c r="G26" s="32">
        <v>7</v>
      </c>
      <c r="H26" s="32">
        <v>8</v>
      </c>
      <c r="I26" s="32">
        <v>9</v>
      </c>
      <c r="J26" s="32">
        <v>10</v>
      </c>
      <c r="K26" s="32">
        <v>11</v>
      </c>
      <c r="L26" s="32">
        <v>12</v>
      </c>
      <c r="M26" s="32">
        <v>13</v>
      </c>
      <c r="N26" s="32">
        <v>14</v>
      </c>
      <c r="O26" s="32">
        <v>15</v>
      </c>
      <c r="P26" s="32">
        <v>16</v>
      </c>
    </row>
    <row r="27" spans="1:16" ht="15.75">
      <c r="A27" s="33"/>
      <c r="B27" s="48"/>
      <c r="C27" s="33"/>
      <c r="D27" s="33"/>
      <c r="E27" s="33"/>
      <c r="F27" s="33"/>
      <c r="G27" s="50"/>
      <c r="H27" s="33"/>
      <c r="I27" s="49"/>
      <c r="J27" s="57"/>
      <c r="K27" s="57"/>
      <c r="L27" s="57"/>
      <c r="M27" s="44"/>
      <c r="N27" s="33"/>
      <c r="O27" s="38"/>
      <c r="P27" s="44"/>
    </row>
    <row r="28" spans="1:16" ht="15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</sheetData>
  <sheetProtection/>
  <mergeCells count="39">
    <mergeCell ref="P24:P25"/>
    <mergeCell ref="O24:O25"/>
    <mergeCell ref="H24:I24"/>
    <mergeCell ref="O14:O15"/>
    <mergeCell ref="J24:L24"/>
    <mergeCell ref="M24:M25"/>
    <mergeCell ref="N24:N25"/>
    <mergeCell ref="N14:N15"/>
    <mergeCell ref="G23:O23"/>
    <mergeCell ref="G24:G25"/>
    <mergeCell ref="M14:M15"/>
    <mergeCell ref="A13:A15"/>
    <mergeCell ref="A17:A19"/>
    <mergeCell ref="B14:B15"/>
    <mergeCell ref="C14:C15"/>
    <mergeCell ref="D14:D15"/>
    <mergeCell ref="G13:O13"/>
    <mergeCell ref="A23:A25"/>
    <mergeCell ref="B23:D23"/>
    <mergeCell ref="E23:F23"/>
    <mergeCell ref="B24:B25"/>
    <mergeCell ref="C24:C25"/>
    <mergeCell ref="D24:D25"/>
    <mergeCell ref="E24:E25"/>
    <mergeCell ref="F24:F25"/>
    <mergeCell ref="B13:D13"/>
    <mergeCell ref="E13:F13"/>
    <mergeCell ref="J14:L14"/>
    <mergeCell ref="F14:F15"/>
    <mergeCell ref="G14:G15"/>
    <mergeCell ref="H14:I14"/>
    <mergeCell ref="E14:E15"/>
    <mergeCell ref="A2:O2"/>
    <mergeCell ref="A3:P3"/>
    <mergeCell ref="N7:O9"/>
    <mergeCell ref="P7:P9"/>
    <mergeCell ref="A5:B5"/>
    <mergeCell ref="D5:H5"/>
    <mergeCell ref="D7:G7"/>
  </mergeCells>
  <printOptions/>
  <pageMargins left="0.7" right="0.7" top="0.75" bottom="0.75" header="0.3" footer="0.3"/>
  <pageSetup fitToHeight="1" fitToWidth="1"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2"/>
  <sheetViews>
    <sheetView view="pageBreakPreview" zoomScale="70" zoomScaleNormal="75" zoomScaleSheetLayoutView="70" zoomScalePageLayoutView="0" workbookViewId="0" topLeftCell="A1">
      <selection activeCell="E24" sqref="E24:E25"/>
    </sheetView>
  </sheetViews>
  <sheetFormatPr defaultColWidth="9.00390625" defaultRowHeight="12.75"/>
  <cols>
    <col min="1" max="1" width="30.25390625" style="29" customWidth="1"/>
    <col min="2" max="2" width="37.75390625" style="29" customWidth="1"/>
    <col min="3" max="3" width="19.875" style="29" customWidth="1"/>
    <col min="4" max="4" width="21.875" style="29" customWidth="1"/>
    <col min="5" max="5" width="18.00390625" style="29" customWidth="1"/>
    <col min="6" max="6" width="17.875" style="29" customWidth="1"/>
    <col min="7" max="7" width="46.875" style="29" customWidth="1"/>
    <col min="8" max="8" width="12.75390625" style="29" customWidth="1"/>
    <col min="9" max="9" width="9.125" style="29" customWidth="1"/>
    <col min="10" max="12" width="16.375" style="29" customWidth="1"/>
    <col min="13" max="13" width="15.625" style="29" customWidth="1"/>
    <col min="14" max="14" width="15.25390625" style="29" customWidth="1"/>
    <col min="15" max="15" width="16.00390625" style="29" customWidth="1"/>
    <col min="16" max="16" width="14.375" style="29" customWidth="1"/>
    <col min="17" max="16384" width="9.125" style="29" customWidth="1"/>
  </cols>
  <sheetData>
    <row r="2" spans="1:15" ht="18.75">
      <c r="A2" s="114" t="s">
        <v>66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16" ht="18.75">
      <c r="A3" s="114" t="s">
        <v>55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</row>
    <row r="5" spans="1:8" ht="32.25" customHeight="1">
      <c r="A5" s="151" t="s">
        <v>67</v>
      </c>
      <c r="B5" s="151"/>
      <c r="D5" s="152"/>
      <c r="E5" s="153"/>
      <c r="F5" s="153"/>
      <c r="G5" s="153"/>
      <c r="H5" s="153"/>
    </row>
    <row r="7" spans="1:16" ht="15.75">
      <c r="A7" s="29" t="s">
        <v>107</v>
      </c>
      <c r="D7" s="139"/>
      <c r="E7" s="139"/>
      <c r="F7" s="139"/>
      <c r="G7" s="139"/>
      <c r="H7" s="139"/>
      <c r="N7" s="146" t="s">
        <v>24</v>
      </c>
      <c r="O7" s="147"/>
      <c r="P7" s="148"/>
    </row>
    <row r="8" spans="14:16" ht="15.75">
      <c r="N8" s="146"/>
      <c r="O8" s="147"/>
      <c r="P8" s="149"/>
    </row>
    <row r="9" spans="1:16" ht="15.75">
      <c r="A9" s="29" t="s">
        <v>152</v>
      </c>
      <c r="N9" s="146"/>
      <c r="O9" s="147"/>
      <c r="P9" s="150"/>
    </row>
    <row r="11" ht="15.75">
      <c r="A11" s="29" t="s">
        <v>153</v>
      </c>
    </row>
    <row r="13" spans="1:15" ht="78" customHeight="1">
      <c r="A13" s="142" t="s">
        <v>30</v>
      </c>
      <c r="B13" s="125" t="s">
        <v>72</v>
      </c>
      <c r="C13" s="235"/>
      <c r="D13" s="126"/>
      <c r="E13" s="125" t="s">
        <v>73</v>
      </c>
      <c r="F13" s="126"/>
      <c r="G13" s="125" t="s">
        <v>80</v>
      </c>
      <c r="H13" s="238"/>
      <c r="I13" s="238"/>
      <c r="J13" s="238"/>
      <c r="K13" s="238"/>
      <c r="L13" s="238"/>
      <c r="M13" s="238"/>
      <c r="N13" s="238"/>
      <c r="O13" s="239"/>
    </row>
    <row r="14" spans="1:15" ht="15.75" customHeight="1">
      <c r="A14" s="237"/>
      <c r="B14" s="142" t="s">
        <v>31</v>
      </c>
      <c r="C14" s="142" t="s">
        <v>31</v>
      </c>
      <c r="D14" s="142" t="s">
        <v>31</v>
      </c>
      <c r="E14" s="142" t="s">
        <v>31</v>
      </c>
      <c r="F14" s="142" t="s">
        <v>31</v>
      </c>
      <c r="G14" s="142" t="s">
        <v>31</v>
      </c>
      <c r="H14" s="125" t="s">
        <v>32</v>
      </c>
      <c r="I14" s="126"/>
      <c r="J14" s="125" t="s">
        <v>145</v>
      </c>
      <c r="K14" s="235"/>
      <c r="L14" s="126"/>
      <c r="M14" s="142" t="s">
        <v>149</v>
      </c>
      <c r="N14" s="142" t="s">
        <v>150</v>
      </c>
      <c r="O14" s="142" t="s">
        <v>151</v>
      </c>
    </row>
    <row r="15" spans="1:15" ht="84.75" customHeight="1">
      <c r="A15" s="236"/>
      <c r="B15" s="236"/>
      <c r="C15" s="236"/>
      <c r="D15" s="236"/>
      <c r="E15" s="236"/>
      <c r="F15" s="236"/>
      <c r="G15" s="236"/>
      <c r="H15" s="33" t="s">
        <v>33</v>
      </c>
      <c r="I15" s="33" t="s">
        <v>34</v>
      </c>
      <c r="J15" s="33" t="s">
        <v>146</v>
      </c>
      <c r="K15" s="33" t="s">
        <v>147</v>
      </c>
      <c r="L15" s="33" t="s">
        <v>148</v>
      </c>
      <c r="M15" s="236"/>
      <c r="N15" s="236"/>
      <c r="O15" s="236"/>
    </row>
    <row r="16" spans="1:15" ht="15.75">
      <c r="A16" s="32">
        <v>1</v>
      </c>
      <c r="B16" s="32">
        <v>2</v>
      </c>
      <c r="C16" s="32">
        <v>3</v>
      </c>
      <c r="D16" s="32">
        <v>4</v>
      </c>
      <c r="E16" s="32">
        <v>5</v>
      </c>
      <c r="F16" s="32">
        <v>6</v>
      </c>
      <c r="G16" s="32">
        <v>7</v>
      </c>
      <c r="H16" s="32">
        <v>8</v>
      </c>
      <c r="I16" s="32">
        <v>9</v>
      </c>
      <c r="J16" s="32">
        <v>10</v>
      </c>
      <c r="K16" s="32">
        <v>11</v>
      </c>
      <c r="L16" s="32">
        <v>12</v>
      </c>
      <c r="M16" s="32">
        <v>13</v>
      </c>
      <c r="N16" s="32">
        <v>14</v>
      </c>
      <c r="O16" s="32">
        <v>15</v>
      </c>
    </row>
    <row r="17" spans="1:15" ht="40.5" customHeight="1">
      <c r="A17" s="142"/>
      <c r="B17" s="55"/>
      <c r="C17" s="48"/>
      <c r="D17" s="33"/>
      <c r="E17" s="33"/>
      <c r="F17" s="33"/>
      <c r="G17" s="48"/>
      <c r="H17" s="33"/>
      <c r="I17" s="33"/>
      <c r="J17" s="57"/>
      <c r="K17" s="57"/>
      <c r="L17" s="57"/>
      <c r="M17" s="44"/>
      <c r="N17" s="33"/>
      <c r="O17" s="38"/>
    </row>
    <row r="18" spans="1:15" ht="40.5" customHeight="1">
      <c r="A18" s="143"/>
      <c r="B18" s="55"/>
      <c r="C18" s="48"/>
      <c r="D18" s="33"/>
      <c r="E18" s="33"/>
      <c r="F18" s="33"/>
      <c r="G18" s="48"/>
      <c r="H18" s="33"/>
      <c r="I18" s="33"/>
      <c r="J18" s="57"/>
      <c r="K18" s="57"/>
      <c r="L18" s="57"/>
      <c r="M18" s="44"/>
      <c r="N18" s="33"/>
      <c r="O18" s="38"/>
    </row>
    <row r="19" spans="1:15" ht="40.5" customHeight="1">
      <c r="A19" s="144"/>
      <c r="B19" s="48"/>
      <c r="C19" s="48"/>
      <c r="D19" s="33"/>
      <c r="E19" s="33"/>
      <c r="F19" s="33"/>
      <c r="G19" s="48"/>
      <c r="H19" s="33"/>
      <c r="I19" s="33"/>
      <c r="J19" s="57"/>
      <c r="K19" s="57"/>
      <c r="L19" s="57"/>
      <c r="M19" s="44"/>
      <c r="N19" s="33"/>
      <c r="O19" s="38"/>
    </row>
    <row r="20" spans="1:14" ht="15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</row>
    <row r="21" spans="1:14" ht="15.75">
      <c r="A21" s="30" t="s">
        <v>154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</row>
    <row r="22" spans="1:14" ht="15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1:16" ht="87.75" customHeight="1">
      <c r="A23" s="142" t="s">
        <v>30</v>
      </c>
      <c r="B23" s="125" t="s">
        <v>83</v>
      </c>
      <c r="C23" s="235"/>
      <c r="D23" s="126"/>
      <c r="E23" s="125" t="s">
        <v>73</v>
      </c>
      <c r="F23" s="126"/>
      <c r="G23" s="125" t="s">
        <v>84</v>
      </c>
      <c r="H23" s="238"/>
      <c r="I23" s="238"/>
      <c r="J23" s="238"/>
      <c r="K23" s="238"/>
      <c r="L23" s="238"/>
      <c r="M23" s="238"/>
      <c r="N23" s="238"/>
      <c r="O23" s="239"/>
      <c r="P23" s="240" t="s">
        <v>156</v>
      </c>
    </row>
    <row r="24" spans="1:16" ht="15.75" customHeight="1">
      <c r="A24" s="237"/>
      <c r="B24" s="142" t="s">
        <v>31</v>
      </c>
      <c r="C24" s="142" t="s">
        <v>31</v>
      </c>
      <c r="D24" s="142" t="s">
        <v>31</v>
      </c>
      <c r="E24" s="142" t="s">
        <v>31</v>
      </c>
      <c r="F24" s="142" t="s">
        <v>31</v>
      </c>
      <c r="G24" s="142" t="s">
        <v>31</v>
      </c>
      <c r="H24" s="125" t="s">
        <v>32</v>
      </c>
      <c r="I24" s="126"/>
      <c r="J24" s="125" t="s">
        <v>145</v>
      </c>
      <c r="K24" s="235"/>
      <c r="L24" s="126"/>
      <c r="M24" s="142" t="s">
        <v>149</v>
      </c>
      <c r="N24" s="142" t="s">
        <v>150</v>
      </c>
      <c r="O24" s="142" t="s">
        <v>151</v>
      </c>
      <c r="P24" s="241"/>
    </row>
    <row r="25" spans="1:16" ht="93.75" customHeight="1">
      <c r="A25" s="236"/>
      <c r="B25" s="236"/>
      <c r="C25" s="236"/>
      <c r="D25" s="236"/>
      <c r="E25" s="236"/>
      <c r="F25" s="236"/>
      <c r="G25" s="236"/>
      <c r="H25" s="33" t="s">
        <v>33</v>
      </c>
      <c r="I25" s="33" t="s">
        <v>34</v>
      </c>
      <c r="J25" s="33" t="s">
        <v>155</v>
      </c>
      <c r="K25" s="33" t="s">
        <v>147</v>
      </c>
      <c r="L25" s="33" t="s">
        <v>148</v>
      </c>
      <c r="M25" s="236"/>
      <c r="N25" s="236"/>
      <c r="O25" s="236"/>
      <c r="P25" s="242"/>
    </row>
    <row r="26" spans="1:16" ht="15.75">
      <c r="A26" s="32">
        <v>1</v>
      </c>
      <c r="B26" s="32">
        <v>2</v>
      </c>
      <c r="C26" s="32">
        <v>3</v>
      </c>
      <c r="D26" s="32">
        <v>4</v>
      </c>
      <c r="E26" s="32">
        <v>5</v>
      </c>
      <c r="F26" s="32">
        <v>6</v>
      </c>
      <c r="G26" s="32">
        <v>7</v>
      </c>
      <c r="H26" s="32">
        <v>8</v>
      </c>
      <c r="I26" s="32">
        <v>9</v>
      </c>
      <c r="J26" s="32">
        <v>10</v>
      </c>
      <c r="K26" s="32">
        <v>11</v>
      </c>
      <c r="L26" s="32">
        <v>12</v>
      </c>
      <c r="M26" s="32">
        <v>13</v>
      </c>
      <c r="N26" s="32">
        <v>14</v>
      </c>
      <c r="O26" s="32">
        <v>15</v>
      </c>
      <c r="P26" s="32">
        <v>16</v>
      </c>
    </row>
    <row r="27" spans="1:16" ht="15.75">
      <c r="A27" s="33"/>
      <c r="B27" s="48"/>
      <c r="C27" s="33"/>
      <c r="D27" s="33"/>
      <c r="E27" s="33"/>
      <c r="F27" s="33"/>
      <c r="G27" s="50"/>
      <c r="H27" s="33"/>
      <c r="I27" s="49"/>
      <c r="J27" s="57"/>
      <c r="K27" s="57"/>
      <c r="L27" s="57"/>
      <c r="M27" s="44"/>
      <c r="N27" s="33"/>
      <c r="O27" s="38"/>
      <c r="P27" s="44"/>
    </row>
    <row r="28" spans="1:16" ht="15.75">
      <c r="A28" s="33"/>
      <c r="B28" s="48"/>
      <c r="C28" s="33"/>
      <c r="D28" s="33"/>
      <c r="E28" s="33"/>
      <c r="F28" s="33"/>
      <c r="G28" s="50"/>
      <c r="H28" s="33"/>
      <c r="I28" s="49"/>
      <c r="J28" s="57"/>
      <c r="K28" s="57"/>
      <c r="L28" s="57"/>
      <c r="M28" s="44"/>
      <c r="N28" s="33"/>
      <c r="O28" s="38"/>
      <c r="P28" s="44"/>
    </row>
    <row r="30" ht="15.75">
      <c r="A30" s="29" t="s">
        <v>1</v>
      </c>
    </row>
    <row r="31" spans="1:6" ht="15.75">
      <c r="A31" s="29" t="s">
        <v>2</v>
      </c>
      <c r="B31" s="58"/>
      <c r="C31" s="1" t="s">
        <v>157</v>
      </c>
      <c r="D31" s="58"/>
      <c r="E31" s="58"/>
      <c r="F31" s="58"/>
    </row>
    <row r="32" spans="2:6" ht="15.75">
      <c r="B32" s="1" t="s">
        <v>3</v>
      </c>
      <c r="C32" s="1" t="s">
        <v>4</v>
      </c>
      <c r="D32" s="95" t="s">
        <v>5</v>
      </c>
      <c r="E32" s="95"/>
      <c r="F32" s="95"/>
    </row>
  </sheetData>
  <sheetProtection/>
  <mergeCells count="40">
    <mergeCell ref="D32:F32"/>
    <mergeCell ref="D7:H7"/>
    <mergeCell ref="P23:P25"/>
    <mergeCell ref="H24:I24"/>
    <mergeCell ref="J24:L24"/>
    <mergeCell ref="M24:M25"/>
    <mergeCell ref="N24:N25"/>
    <mergeCell ref="O24:O25"/>
    <mergeCell ref="H14:I14"/>
    <mergeCell ref="J14:L14"/>
    <mergeCell ref="G23:O23"/>
    <mergeCell ref="B24:B25"/>
    <mergeCell ref="C24:C25"/>
    <mergeCell ref="D24:D25"/>
    <mergeCell ref="E24:E25"/>
    <mergeCell ref="F24:F25"/>
    <mergeCell ref="G24:G25"/>
    <mergeCell ref="C14:C15"/>
    <mergeCell ref="D14:D15"/>
    <mergeCell ref="E14:E15"/>
    <mergeCell ref="F14:F15"/>
    <mergeCell ref="A23:A25"/>
    <mergeCell ref="B23:D23"/>
    <mergeCell ref="E23:F23"/>
    <mergeCell ref="M14:M15"/>
    <mergeCell ref="N14:N15"/>
    <mergeCell ref="O14:O15"/>
    <mergeCell ref="G13:O13"/>
    <mergeCell ref="G14:G15"/>
    <mergeCell ref="A17:A19"/>
    <mergeCell ref="A13:A15"/>
    <mergeCell ref="B13:D13"/>
    <mergeCell ref="E13:F13"/>
    <mergeCell ref="B14:B15"/>
    <mergeCell ref="A2:O2"/>
    <mergeCell ref="A3:P3"/>
    <mergeCell ref="A5:B5"/>
    <mergeCell ref="D5:H5"/>
    <mergeCell ref="N7:O9"/>
    <mergeCell ref="P7:P9"/>
  </mergeCells>
  <printOptions/>
  <pageMargins left="0.7" right="0.7" top="0.75" bottom="0.75" header="0.3" footer="0.3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Пожидаева Е.С.</cp:lastModifiedBy>
  <cp:lastPrinted>2021-12-20T03:09:04Z</cp:lastPrinted>
  <dcterms:created xsi:type="dcterms:W3CDTF">2004-09-19T06:34:55Z</dcterms:created>
  <dcterms:modified xsi:type="dcterms:W3CDTF">2021-07-07T04:18:31Z</dcterms:modified>
  <cp:category/>
  <cp:version/>
  <cp:contentType/>
  <cp:contentStatus/>
</cp:coreProperties>
</file>