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2765" windowHeight="11670" tabRatio="758" activeTab="0"/>
  </bookViews>
  <sheets>
    <sheet name="на 01.10.2018" sheetId="1" r:id="rId1"/>
  </sheets>
  <definedNames/>
  <calcPr fullCalcOnLoad="1"/>
</workbook>
</file>

<file path=xl/sharedStrings.xml><?xml version="1.0" encoding="utf-8"?>
<sst xmlns="http://schemas.openxmlformats.org/spreadsheetml/2006/main" count="398" uniqueCount="339">
  <si>
    <t>00</t>
  </si>
  <si>
    <t>Профицит бюджета (со знаком "плюс") дефицит бюджета (со знаком "минус")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</si>
  <si>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</si>
  <si>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</si>
  <si>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</si>
  <si>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</si>
  <si>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Увеличение прочих остатков денежных средств бюджетов</t>
  </si>
  <si>
    <t xml:space="preserve"> 01 05 00 00 00 0000 600</t>
  </si>
  <si>
    <t>Уменьшение остатков средств бюджетов</t>
  </si>
  <si>
    <t xml:space="preserve"> 01 05 02 01 00 0000 610</t>
  </si>
  <si>
    <t>Уменьшение прочих остатков средств бюджетов</t>
  </si>
  <si>
    <t xml:space="preserve"> 01 05 02 00 00 0000 510</t>
  </si>
  <si>
    <t>Увеличение прочих остатков  средств бюджетов</t>
  </si>
  <si>
    <t xml:space="preserve"> 01 05 02 01 00 0000 510</t>
  </si>
  <si>
    <t xml:space="preserve"> 01 05 02 00 00 0000 600</t>
  </si>
  <si>
    <t>Орган, обеспечивающий исполнение бюджета:</t>
  </si>
  <si>
    <t>Кассовое исполнение с начала года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</si>
  <si>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</si>
  <si>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</si>
  <si>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</si>
  <si>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1 05 04000 02 0000 110</t>
  </si>
  <si>
    <t>1 11 05000 00 0000 120</t>
  </si>
  <si>
    <t>1 11 05010 00 0000 120</t>
  </si>
  <si>
    <t>13</t>
  </si>
  <si>
    <t>11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</si>
  <si>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</si>
  <si>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Другие вопросы в 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</si>
  <si>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</si>
  <si>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</si>
  <si>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Массовый спорт</t>
  </si>
  <si>
    <t>1 05 01010 00 0000 110</t>
  </si>
  <si>
    <t>1 05 01020 00 0000 110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</si>
  <si>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</si>
  <si>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</si>
  <si>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</si>
  <si>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</si>
  <si>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</si>
  <si>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выбросы загрязняющих веществ в атмосферный воздух стационарными объектами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</si>
  <si>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</si>
  <si>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</si>
  <si>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</si>
  <si>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</si>
  <si>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</si>
  <si>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</si>
  <si>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</si>
  <si>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Органы юстиции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</si>
  <si>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</si>
  <si>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</si>
  <si>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</si>
  <si>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</si>
  <si>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</si>
  <si>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</si>
  <si>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</si>
  <si>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</si>
  <si>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</si>
  <si>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</si>
  <si>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</si>
  <si>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</si>
  <si>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</si>
  <si>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</si>
  <si>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</si>
  <si>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</si>
  <si>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</si>
  <si>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</si>
  <si>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</si>
  <si>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</si>
  <si>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РАСХОДЫ</t>
  </si>
  <si>
    <t>01</t>
  </si>
  <si>
    <t>Общегосударственные вопросы</t>
  </si>
  <si>
    <t> 01</t>
  </si>
  <si>
    <t>02 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</si>
  <si>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</si>
  <si>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</si>
  <si>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</si>
  <si>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</si>
  <si>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05</t>
  </si>
  <si>
    <t>06</t>
  </si>
  <si>
    <t>07</t>
  </si>
  <si>
    <t>Обеспечение проведения выборов и референдумов</t>
  </si>
  <si>
    <t>08</t>
  </si>
  <si>
    <t>Резервные фонды</t>
  </si>
  <si>
    <t>Другие общегосударственные вопросы</t>
  </si>
  <si>
    <t>Национальная  экономика</t>
  </si>
  <si>
    <t>02</t>
  </si>
  <si>
    <t xml:space="preserve">Транспорт                                                            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</si>
  <si>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</si>
  <si>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</si>
  <si>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</si>
  <si>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</si>
  <si>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</si>
  <si>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</si>
  <si>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</si>
  <si>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</si>
  <si>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</si>
  <si>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</si>
  <si>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</si>
  <si>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</si>
  <si>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</si>
  <si>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</si>
  <si>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</si>
  <si>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</si>
  <si>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</si>
  <si>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</si>
  <si>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ВСЕГО РАСХОДОВ:</t>
  </si>
  <si>
    <t>в том числе: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</si>
  <si>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</si>
  <si>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</si>
  <si>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</si>
  <si>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1 11 09000 00 0000 120</t>
  </si>
  <si>
    <t>1 11 09040 00 0000 120</t>
  </si>
  <si>
    <t>Код бюджетной классификации Российской Федерации</t>
  </si>
  <si>
    <t>1 00 00000 00 0000 000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</si>
  <si>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</si>
  <si>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</si>
  <si>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</si>
  <si>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</si>
  <si>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</si>
  <si>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</si>
  <si>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</si>
  <si>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</si>
  <si>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1 08 00000 00 0000 000</t>
  </si>
  <si>
    <t>ГОСУДАРСТВЕННАЯ ПОШЛИНА</t>
  </si>
  <si>
    <t>1 08 03000 01 0000 110</t>
  </si>
  <si>
    <t xml:space="preserve">Отчет об исполнении бюджета </t>
  </si>
  <si>
    <t xml:space="preserve">Государственная пошлина по делам, рассматриваемым в судах общей юрисдикции, мировыми судьями </t>
  </si>
  <si>
    <t>Уменьшение прочих остатков  денежных средств бюджетов</t>
  </si>
  <si>
    <t>1 11 00000 00 0000 000</t>
  </si>
  <si>
    <t>Наименование</t>
  </si>
  <si>
    <r>
      <t>Единица измерения:</t>
    </r>
    <r>
      <rPr>
        <b/>
        <sz val="14"/>
        <rFont val="Times New Roman"/>
        <family val="1"/>
      </rPr>
      <t xml:space="preserve"> тыс. руб.</t>
    </r>
  </si>
  <si>
    <t>Благоустройство, в том числе:</t>
  </si>
  <si>
    <t>Источники внутреннего финансирования дефицитов бюджетов субъектов Российской Федерации и местных бюджетов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</si>
  <si>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</si>
  <si>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</si>
  <si>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</si>
  <si>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</si>
  <si>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</si>
  <si>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</si>
  <si>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</si>
  <si>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</si>
  <si>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</si>
  <si>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</si>
  <si>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</si>
  <si>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</si>
  <si>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1 08 03010 01 1000 110</t>
  </si>
  <si>
    <t>1 05 02000 02 0000 110</t>
  </si>
  <si>
    <t>Единый налог на вмененный доход для отдельных видов деятельности</t>
  </si>
  <si>
    <t>1 05 02010 02 0000 110</t>
  </si>
  <si>
    <t>ВСЕГО ДОХОДОВ:</t>
  </si>
  <si>
    <t>1 06 00000 00 0000 000</t>
  </si>
  <si>
    <t>НАЛОГИ НА ИМУЩЕСТВО</t>
  </si>
  <si>
    <t>1 06 06000 00 0000 110</t>
  </si>
  <si>
    <t>Земельный налог</t>
  </si>
  <si>
    <t xml:space="preserve"> 1 01 02030 01 0000 110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</si>
  <si>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</si>
  <si>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</si>
  <si>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</si>
  <si>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</si>
  <si>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 городских округов</t>
  </si>
  <si>
    <t>1 05 01021 01 0000 110</t>
  </si>
  <si>
    <t>1 05 01050 01 0000 110</t>
  </si>
  <si>
    <t>1 05 04010 02 0000 110</t>
  </si>
  <si>
    <t>1 06 01000 00 0000 000</t>
  </si>
  <si>
    <t>1 06 01020 04 0000 110</t>
  </si>
  <si>
    <t>1 06 06032 04 1000 110</t>
  </si>
  <si>
    <t>1 06 06030 00 0000 110</t>
  </si>
  <si>
    <t>1 06 06040 00 0000 110</t>
  </si>
  <si>
    <t>1 06 06042 04 0000 110</t>
  </si>
  <si>
    <t>Налог на имущество физических лиц</t>
  </si>
  <si>
    <t>Налоги на имущество физических лиц, взимаемых по ставкам, применяемым к объектам налогообложения, расположенных в границах городских округов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</si>
  <si>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</si>
  <si>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</si>
  <si>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</si>
  <si>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</si>
  <si>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1 08 04000 01 0000 110</t>
  </si>
  <si>
    <t>1 08 04020 01 0000 110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</si>
  <si>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</si>
  <si>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</si>
  <si>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соверщение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</si>
  <si>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1 11 05012 04 0000 120</t>
  </si>
  <si>
    <t>1 11 09044 04 0000 120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</si>
  <si>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</si>
  <si>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 на которые не разграничена, в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</si>
  <si>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</si>
  <si>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</si>
  <si>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</si>
  <si>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собственности городских округов (за исключением имущества автономных учреждений, а также имущества муниципальных унитарных предприятий, в том числе казенных)</t>
  </si>
  <si>
    <t>1 16 03010 01 0000 140</t>
  </si>
  <si>
    <t>1 16 03030 01 0000 140</t>
  </si>
  <si>
    <t>1 16 90040 04 0000 140</t>
  </si>
  <si>
    <t>Денежные взыскания (штрафы) за нарушение законодательства о налогах и сборах, предусмотренные статьями 116,118, статьей 119.1.пунктами 1 и 2 статьи 120, статьями 125, 126, 128, 129, 129.1, 132, 133, 134, 135, 135.1 Налогового кодекса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</si>
  <si>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</si>
  <si>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</si>
  <si>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</si>
  <si>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на реализацию мероприятий по проведению оздоровительной компании детей, находящихся в трудной жизненной ситуации</t>
  </si>
  <si>
    <t>на обеспечение населения социально-значимыми продовольственными товарами</t>
  </si>
  <si>
    <t>на обеспечение государственных гарантий  реализации прав на получение общедоступного и бесплатного дошкольного,  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 общеобразовательных организациях городского округа</t>
  </si>
  <si>
    <t>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</si>
  <si>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2 18 04010 04 0000 180</t>
  </si>
  <si>
    <t xml:space="preserve"> 2 18 04020 04 0000 180</t>
  </si>
  <si>
    <t>Сельское хозяйство и рыболовство</t>
  </si>
  <si>
    <t>Провиденского городского округа</t>
  </si>
  <si>
    <r>
      <rPr>
        <sz val="14"/>
        <rFont val="Times New Roman"/>
        <family val="1"/>
      </rPr>
      <t>Периодичность:</t>
    </r>
    <r>
      <rPr>
        <b/>
        <sz val="14"/>
        <rFont val="Times New Roman"/>
        <family val="1"/>
      </rPr>
      <t xml:space="preserve"> квартальная</t>
    </r>
  </si>
  <si>
    <t>Управление финансов, экономики и имущественных отношений администрации Провиденского городского округа</t>
  </si>
  <si>
    <t>2 02 15000 00 0000 151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</si>
  <si>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</si>
  <si>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</si>
  <si>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</si>
  <si>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</si>
  <si>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</si>
  <si>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</si>
  <si>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2 02 30029 00 0000 151</t>
  </si>
  <si>
    <t>2 02 30029 04 0000 151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</si>
  <si>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</si>
  <si>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</si>
  <si>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2 02 35930 00 0000 151</t>
  </si>
  <si>
    <t>2 02 35930 04 0000 151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</si>
  <si>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</si>
  <si>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</si>
  <si>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2 02 39999 00 0000 151</t>
  </si>
  <si>
    <t>по оплате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Чукотского автономного округа</t>
  </si>
  <si>
    <t>по образованию и организации деятельности комиссий по делам несовершеннолетних и защите их прав</t>
  </si>
  <si>
    <t xml:space="preserve">по осуществлению постановки на учет и учета граждан, имеющих право на получение за счет средств федерального бюджета жилищных субсидий </t>
  </si>
  <si>
    <t>по обеспечению деятельности административных комиссий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</si>
  <si>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</si>
  <si>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</si>
  <si>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</si>
  <si>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</si>
  <si>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</si>
  <si>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</si>
  <si>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1 16 33040 04 0000 140</t>
  </si>
  <si>
    <t>1 16 33000 00 00000 140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</si>
  <si>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</si>
  <si>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</si>
  <si>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Защита населения и территории от чрезвычайных ситуаций природного и техногенного характера ,гражданская оборона</t>
  </si>
  <si>
    <t>10</t>
  </si>
  <si>
    <t>Обеспечение пожарной безопасности</t>
  </si>
  <si>
    <t xml:space="preserve"> 01 05 02 01 04 0000 510</t>
  </si>
  <si>
    <t xml:space="preserve"> 01 05 02 01 04 0000 610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</si>
  <si>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</si>
  <si>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 городских округов</t>
  </si>
  <si>
    <t>2 02 39999 04 0000 151</t>
  </si>
  <si>
    <t>Прочие субвенции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</si>
  <si>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</si>
  <si>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</si>
  <si>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</si>
  <si>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</si>
  <si>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</si>
  <si>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1 08 07000 01 0000 110</t>
  </si>
  <si>
    <t>1 08 07170 01 0000 110</t>
  </si>
  <si>
    <t>1 08 07173 01 0000 110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</si>
  <si>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</si>
  <si>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</si>
  <si>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городских округов</t>
  </si>
  <si>
    <t>1 11 07000 00 0000 120</t>
  </si>
  <si>
    <t>1 11 07010 00 0000 120</t>
  </si>
  <si>
    <t>1 11 07014 04 0000 120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</si>
  <si>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</si>
  <si>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</si>
  <si>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</si>
  <si>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2 02 35120 00 0000 151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</si>
  <si>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</si>
  <si>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</si>
  <si>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</si>
  <si>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2 18 04000 04 0000 180</t>
  </si>
  <si>
    <t>Доходы бюджетов городских округов от возврата организациями остатков субсидий прошлых лет</t>
  </si>
  <si>
    <t>2 19 00000 04 0000 151</t>
  </si>
  <si>
    <t>2 19 60010 04 0000 151</t>
  </si>
  <si>
    <t>Судебная система</t>
  </si>
  <si>
    <t>Другие вопросы в области жилищно-коммунального хозяйства</t>
  </si>
  <si>
    <t>Дополнительное образование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</si>
  <si>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</si>
  <si>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</si>
  <si>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</si>
  <si>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Единый сельскохозяйственный налог</t>
  </si>
  <si>
    <t>1 05 03000 01 0000 110</t>
  </si>
  <si>
    <t>1 16 25000 00 0000 140</t>
  </si>
  <si>
    <t>1 16 25020 01 0000 140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</si>
  <si>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</si>
  <si>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</si>
  <si>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</si>
  <si>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</si>
  <si>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</si>
  <si>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</si>
  <si>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</si>
  <si>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</si>
  <si>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Н.К. Кохановская</t>
  </si>
  <si>
    <t>Бюджет, принятый законодательными (представительными) органами местного самоуправления, с учетом внесенных изменений в установленном порядке на 2018 год</t>
  </si>
  <si>
    <t>на финансовую поддержку производства социально значимых видов хлеба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</si>
  <si>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</si>
  <si>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</si>
  <si>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2 02 45146 04 0000 151</t>
  </si>
  <si>
    <t>2 02 45146 00 0000 151</t>
  </si>
  <si>
    <t>Иные межбюджетные трансферты</t>
  </si>
  <si>
    <t xml:space="preserve">  2 02 40000 00 0000 151</t>
  </si>
  <si>
    <t>2 02 45144 04 0000 151</t>
  </si>
  <si>
    <t>2 02 45144 00 0000 151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</si>
  <si>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</si>
  <si>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</si>
  <si>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 финансовою поддержку субъектов предпринимательской деятельности, осуществляющих деятельность в сельской местности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</si>
  <si>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</si>
  <si>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</si>
  <si>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2 02 20077 04 0000 151</t>
  </si>
  <si>
    <t>2 02 20077 00 0000 151</t>
  </si>
  <si>
    <t>на выплату материальной помощи семьям погибших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</si>
  <si>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2018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</si>
  <si>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</si>
  <si>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</si>
  <si>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2 02 35082 00 0000 151</t>
  </si>
  <si>
    <t>2 02 35082 04 0000 151</t>
  </si>
  <si>
    <t xml:space="preserve"> 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</si>
  <si>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</si>
  <si>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2 02 15002 00 0000 151</t>
  </si>
  <si>
    <t>2 02 15002 04 0000 151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</si>
  <si>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</si>
  <si>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</si>
  <si>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</si>
  <si>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1 16 08010 01 6000 140</t>
  </si>
  <si>
    <t>1 16 35020 04 0000 140</t>
  </si>
  <si>
    <t>Суммы по искам о возмещении вреда, причиненного окружающей среде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</si>
  <si>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</si>
  <si>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</si>
  <si>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</si>
  <si>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</si>
  <si>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</si>
  <si>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</si>
  <si>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</si>
  <si>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</si>
  <si>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</si>
  <si>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1 14 02000 00 0000 000</t>
  </si>
  <si>
    <t>1 14 02040 04 0000 410</t>
  </si>
  <si>
    <t>1 14 02043 04 0000 410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</si>
  <si>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</si>
  <si>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И.о. начальника Управления</t>
  </si>
  <si>
    <t>Р.В. Сараев</t>
  </si>
  <si>
    <t>И.о. главного бухгалтера</t>
  </si>
  <si>
    <t>на 01.10.2018 года</t>
  </si>
  <si>
    <t>на разработку проектно-сметной документации на строительство (реконструкцию) полигонов твердых бытовых отходов</t>
  </si>
  <si>
    <t>2 19 35930 04 0000 151</t>
  </si>
  <si>
    <t>Возврат остатков субвенций на государственную регистрацию актов гражданского состояния из бюджетов городских округов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</si>
</sst>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_р_._-;\-* #,##0.0_р_._-;_-* &quot;-&quot;??_р_._-;_-@_-"/>
    <numFmt numFmtId="170" formatCode="_-* #,##0.0_р_._-;\-* #,##0.0_р_._-;_-* &quot;-&quot;?_р_._-;_-@_-"/>
    <numFmt numFmtId="171" formatCode="#,##0.0"/>
    <numFmt numFmtId="172" formatCode="_-* #,##0.0\ _₽_-;\-* #,##0.0\ _₽_-;_-* &quot;-&quot;?\ _₽_-;_-@_-"/>
  </numFmts>
  <fonts count="3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color indexed="8"/>
      <name val="Arial"/>
      <family val="0"/>
    </font>
    <font>
      <sz val="8"/>
      <color rgb="FF000000"/>
      <name val="Arial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1" fillId="0" borderId="3">
      <alignment horizontal="left" wrapText="1" indent="2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4" applyNumberFormat="0" applyAlignment="0" applyProtection="0"/>
    <xf numFmtId="0" fontId="5" fillId="20" borderId="5" applyNumberFormat="0" applyAlignment="0" applyProtection="0"/>
    <xf numFmtId="0" fontId="6" fillId="20" borderId="4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171" fontId="23" fillId="0" borderId="13" xfId="66" applyNumberFormat="1" applyFont="1" applyFill="1" applyBorder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169" fontId="24" fillId="0" borderId="13" xfId="68" applyNumberFormat="1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left" vertical="top" wrapText="1"/>
    </xf>
    <xf numFmtId="169" fontId="23" fillId="0" borderId="13" xfId="68" applyNumberFormat="1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justify" vertical="justify" wrapText="1"/>
    </xf>
    <xf numFmtId="0" fontId="22" fillId="0" borderId="13" xfId="0" applyFont="1" applyFill="1" applyBorder="1" applyAlignment="1">
      <alignment horizontal="justify" vertical="top" wrapText="1"/>
    </xf>
    <xf numFmtId="0" fontId="24" fillId="0" borderId="13" xfId="64" applyFont="1" applyFill="1" applyBorder="1" applyAlignment="1">
      <alignment horizontal="justify" vertical="top" wrapText="1"/>
      <protection/>
    </xf>
    <xf numFmtId="0" fontId="23" fillId="0" borderId="13" xfId="64" applyFont="1" applyFill="1" applyBorder="1" applyAlignment="1">
      <alignment horizontal="justify" vertical="top" wrapText="1"/>
      <protection/>
    </xf>
    <xf numFmtId="0" fontId="24" fillId="0" borderId="13" xfId="0" applyFont="1" applyFill="1" applyBorder="1" applyAlignment="1">
      <alignment horizontal="justify" vertical="top" wrapText="1"/>
    </xf>
    <xf numFmtId="167" fontId="24" fillId="0" borderId="13" xfId="68" applyNumberFormat="1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justify" vertical="justify" wrapText="1"/>
    </xf>
    <xf numFmtId="0" fontId="23" fillId="0" borderId="13" xfId="0" applyFont="1" applyFill="1" applyBorder="1" applyAlignment="1">
      <alignment horizontal="justify" vertical="top" wrapText="1"/>
    </xf>
    <xf numFmtId="0" fontId="23" fillId="0" borderId="13" xfId="56" applyFont="1" applyFill="1" applyBorder="1" applyAlignment="1">
      <alignment horizontal="justify" vertical="top" wrapText="1"/>
      <protection/>
    </xf>
    <xf numFmtId="0" fontId="24" fillId="0" borderId="13" xfId="56" applyFont="1" applyFill="1" applyBorder="1" applyAlignment="1">
      <alignment horizontal="justify" vertical="top" wrapText="1"/>
      <protection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32" fillId="0" borderId="13" xfId="33" applyNumberFormat="1" applyFont="1" applyFill="1" applyBorder="1" applyAlignment="1" applyProtection="1">
      <alignment wrapText="1"/>
      <protection/>
    </xf>
    <xf numFmtId="0" fontId="33" fillId="0" borderId="13" xfId="33" applyNumberFormat="1" applyFont="1" applyFill="1" applyBorder="1" applyAlignment="1" applyProtection="1">
      <alignment wrapText="1"/>
      <protection/>
    </xf>
    <xf numFmtId="0" fontId="33" fillId="0" borderId="13" xfId="35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>
      <alignment horizontal="justify" vertical="justify" wrapText="1"/>
    </xf>
    <xf numFmtId="0" fontId="23" fillId="0" borderId="13" xfId="0" applyFont="1" applyFill="1" applyBorder="1" applyAlignment="1" quotePrefix="1">
      <alignment horizontal="justify" vertical="top" wrapText="1"/>
    </xf>
    <xf numFmtId="172" fontId="21" fillId="0" borderId="0" xfId="0" applyNumberFormat="1" applyFont="1" applyFill="1" applyAlignment="1">
      <alignment/>
    </xf>
    <xf numFmtId="49" fontId="24" fillId="0" borderId="13" xfId="64" applyNumberFormat="1" applyFont="1" applyFill="1" applyBorder="1" applyAlignment="1">
      <alignment horizontal="center" wrapText="1"/>
      <protection/>
    </xf>
    <xf numFmtId="0" fontId="24" fillId="0" borderId="13" xfId="64" applyFont="1" applyFill="1" applyBorder="1" applyAlignment="1">
      <alignment horizontal="justify" wrapText="1"/>
      <protection/>
    </xf>
    <xf numFmtId="171" fontId="24" fillId="0" borderId="13" xfId="66" applyNumberFormat="1" applyFont="1" applyFill="1" applyBorder="1" applyAlignment="1">
      <alignment/>
    </xf>
    <xf numFmtId="49" fontId="23" fillId="0" borderId="13" xfId="64" applyNumberFormat="1" applyFont="1" applyFill="1" applyBorder="1" applyAlignment="1">
      <alignment horizontal="center" wrapText="1"/>
      <protection/>
    </xf>
    <xf numFmtId="0" fontId="23" fillId="0" borderId="13" xfId="64" applyFont="1" applyFill="1" applyBorder="1" applyAlignment="1">
      <alignment horizontal="justify" wrapText="1"/>
      <protection/>
    </xf>
    <xf numFmtId="0" fontId="27" fillId="0" borderId="13" xfId="64" applyFont="1" applyFill="1" applyBorder="1" applyAlignment="1">
      <alignment horizontal="justify" wrapText="1"/>
      <protection/>
    </xf>
    <xf numFmtId="0" fontId="24" fillId="0" borderId="13" xfId="0" applyFont="1" applyFill="1" applyBorder="1" applyAlignment="1">
      <alignment horizontal="justify" wrapText="1"/>
    </xf>
    <xf numFmtId="0" fontId="23" fillId="0" borderId="13" xfId="0" applyFont="1" applyFill="1" applyBorder="1" applyAlignment="1">
      <alignment horizontal="justify" wrapText="1"/>
    </xf>
    <xf numFmtId="49" fontId="23" fillId="0" borderId="13" xfId="0" applyNumberFormat="1" applyFont="1" applyFill="1" applyBorder="1" applyAlignment="1">
      <alignment horizontal="center" wrapText="1"/>
    </xf>
    <xf numFmtId="0" fontId="22" fillId="0" borderId="13" xfId="64" applyFont="1" applyFill="1" applyBorder="1" applyAlignment="1">
      <alignment horizontal="justify" wrapText="1"/>
      <protection/>
    </xf>
    <xf numFmtId="0" fontId="23" fillId="0" borderId="13" xfId="64" applyFont="1" applyFill="1" applyBorder="1" applyAlignment="1">
      <alignment horizontal="center" wrapText="1"/>
      <protection/>
    </xf>
    <xf numFmtId="0" fontId="26" fillId="0" borderId="13" xfId="64" applyFont="1" applyFill="1" applyBorder="1" applyAlignment="1">
      <alignment horizontal="justify" wrapText="1"/>
      <protection/>
    </xf>
    <xf numFmtId="49" fontId="26" fillId="0" borderId="13" xfId="64" applyNumberFormat="1" applyFont="1" applyFill="1" applyBorder="1" applyAlignment="1">
      <alignment horizontal="center" wrapText="1"/>
      <protection/>
    </xf>
    <xf numFmtId="49" fontId="22" fillId="0" borderId="13" xfId="64" applyNumberFormat="1" applyFont="1" applyFill="1" applyBorder="1" applyAlignment="1">
      <alignment horizontal="center" wrapText="1"/>
      <protection/>
    </xf>
    <xf numFmtId="0" fontId="24" fillId="0" borderId="14" xfId="64" applyFont="1" applyFill="1" applyBorder="1" applyAlignment="1">
      <alignment vertical="top" wrapText="1"/>
      <protection/>
    </xf>
    <xf numFmtId="170" fontId="24" fillId="0" borderId="13" xfId="64" applyNumberFormat="1" applyFont="1" applyFill="1" applyBorder="1" applyAlignment="1">
      <alignment horizontal="right"/>
      <protection/>
    </xf>
    <xf numFmtId="169" fontId="24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left" wrapText="1"/>
    </xf>
    <xf numFmtId="169" fontId="23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16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4" fillId="0" borderId="13" xfId="57" applyFont="1" applyFill="1" applyBorder="1" applyAlignment="1">
      <alignment horizontal="center"/>
      <protection/>
    </xf>
    <xf numFmtId="0" fontId="24" fillId="0" borderId="15" xfId="64" applyFont="1" applyFill="1" applyBorder="1" applyAlignment="1">
      <alignment horizontal="center" vertical="top" wrapText="1"/>
      <protection/>
    </xf>
    <xf numFmtId="0" fontId="24" fillId="0" borderId="16" xfId="64" applyFont="1" applyFill="1" applyBorder="1" applyAlignment="1">
      <alignment horizontal="center" vertical="top" wrapText="1"/>
      <protection/>
    </xf>
    <xf numFmtId="0" fontId="24" fillId="0" borderId="17" xfId="64" applyFont="1" applyFill="1" applyBorder="1" applyAlignment="1">
      <alignment horizontal="center" vertical="top" wrapText="1"/>
      <protection/>
    </xf>
    <xf numFmtId="49" fontId="0" fillId="0" borderId="13" xfId="0" applyNumberFormat="1" applyFill="1" applyBorder="1" applyAlignment="1">
      <alignment horizontal="center" vertical="top" wrapText="1"/>
    </xf>
    <xf numFmtId="169" fontId="21" fillId="0" borderId="0" xfId="0" applyNumberFormat="1" applyFont="1" applyFill="1" applyAlignment="1">
      <alignment horizontal="left"/>
    </xf>
    <xf numFmtId="0" fontId="23" fillId="0" borderId="18" xfId="64" applyFont="1" applyFill="1" applyBorder="1" applyAlignment="1">
      <alignment horizontal="center"/>
      <protection/>
    </xf>
    <xf numFmtId="0" fontId="23" fillId="0" borderId="19" xfId="64" applyFont="1" applyFill="1" applyBorder="1" applyAlignment="1">
      <alignment horizontal="center"/>
      <protection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4" xfId="34"/>
    <cellStyle name="xl7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доходы для плана финансиров на 2008гl" xfId="56"/>
    <cellStyle name="Обычный_УТОЧПЛАН200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="70" zoomScaleNormal="70" zoomScaleSheetLayoutView="100" zoomScalePageLayoutView="0" workbookViewId="0" topLeftCell="A178">
      <selection activeCell="H184" sqref="H184"/>
    </sheetView>
  </sheetViews>
  <sheetFormatPr defaultColWidth="9.00390625" defaultRowHeight="12.75"/>
  <cols>
    <col min="1" max="1" width="13.25390625" style="5" customWidth="1"/>
    <col min="2" max="2" width="22.375" style="5" customWidth="1"/>
    <col min="3" max="3" width="82.625" style="50" customWidth="1"/>
    <col min="4" max="4" width="29.625" style="5" customWidth="1"/>
    <col min="5" max="5" width="17.875" style="5" customWidth="1"/>
    <col min="6" max="6" width="9.125" style="5" customWidth="1"/>
    <col min="7" max="7" width="16.00390625" style="6" customWidth="1"/>
    <col min="8" max="8" width="12.375" style="5" customWidth="1"/>
    <col min="9" max="16384" width="9.125" style="5" customWidth="1"/>
  </cols>
  <sheetData>
    <row r="1" spans="1:5" ht="27" customHeight="1">
      <c r="A1" s="2"/>
      <c r="B1" s="3"/>
      <c r="C1" s="53" t="s">
        <v>123</v>
      </c>
      <c r="D1" s="54"/>
      <c r="E1" s="4"/>
    </row>
    <row r="2" spans="1:5" ht="24.75" customHeight="1">
      <c r="A2" s="2"/>
      <c r="B2" s="3"/>
      <c r="C2" s="53" t="s">
        <v>200</v>
      </c>
      <c r="D2" s="54"/>
      <c r="E2" s="4"/>
    </row>
    <row r="3" spans="1:5" ht="18.75">
      <c r="A3" s="2"/>
      <c r="B3" s="3"/>
      <c r="C3" s="55" t="s">
        <v>335</v>
      </c>
      <c r="D3" s="54"/>
      <c r="E3" s="4"/>
    </row>
    <row r="4" spans="1:5" ht="14.25" customHeight="1">
      <c r="A4" s="2"/>
      <c r="B4" s="3"/>
      <c r="C4" s="3"/>
      <c r="D4" s="3"/>
      <c r="E4" s="4"/>
    </row>
    <row r="5" spans="1:5" ht="18.75">
      <c r="A5" s="56" t="s">
        <v>15</v>
      </c>
      <c r="B5" s="56"/>
      <c r="C5" s="56"/>
      <c r="D5" s="56"/>
      <c r="E5" s="56"/>
    </row>
    <row r="6" spans="1:5" ht="18.75">
      <c r="A6" s="57" t="s">
        <v>202</v>
      </c>
      <c r="B6" s="57"/>
      <c r="C6" s="57"/>
      <c r="D6" s="57"/>
      <c r="E6" s="57"/>
    </row>
    <row r="7" spans="1:5" ht="18.75" customHeight="1">
      <c r="A7" s="57" t="s">
        <v>201</v>
      </c>
      <c r="B7" s="58"/>
      <c r="C7" s="54"/>
      <c r="D7" s="3"/>
      <c r="E7" s="3"/>
    </row>
    <row r="8" spans="1:5" ht="18.75" customHeight="1">
      <c r="A8" s="56" t="s">
        <v>128</v>
      </c>
      <c r="B8" s="54"/>
      <c r="C8" s="54"/>
      <c r="D8" s="3"/>
      <c r="E8" s="3"/>
    </row>
    <row r="9" spans="1:5" ht="18.75" customHeight="1">
      <c r="A9" s="56"/>
      <c r="B9" s="54"/>
      <c r="C9" s="54"/>
      <c r="D9" s="3"/>
      <c r="E9" s="3"/>
    </row>
    <row r="10" spans="1:5" ht="168.75">
      <c r="A10" s="59" t="s">
        <v>110</v>
      </c>
      <c r="B10" s="59"/>
      <c r="C10" s="7" t="s">
        <v>127</v>
      </c>
      <c r="D10" s="7" t="s">
        <v>286</v>
      </c>
      <c r="E10" s="7" t="s">
        <v>16</v>
      </c>
    </row>
    <row r="11" spans="1:5" ht="20.25" customHeight="1">
      <c r="A11" s="60">
        <v>1</v>
      </c>
      <c r="B11" s="60"/>
      <c r="C11" s="8">
        <v>2</v>
      </c>
      <c r="D11" s="8">
        <v>3</v>
      </c>
      <c r="E11" s="8">
        <v>4</v>
      </c>
    </row>
    <row r="12" spans="1:5" ht="18" customHeight="1">
      <c r="A12" s="61" t="s">
        <v>111</v>
      </c>
      <c r="B12" s="61"/>
      <c r="C12" s="9" t="s">
        <v>17</v>
      </c>
      <c r="D12" s="10">
        <f>D13+D18+D24+D46+D54+D64+D76+D38+D69+D72</f>
        <v>70562.40000000001</v>
      </c>
      <c r="E12" s="10">
        <f>E13+E18+E24+E46+E54+E64+E76+E38+E69+E72</f>
        <v>52561.17800000001</v>
      </c>
    </row>
    <row r="13" spans="1:5" ht="18.75">
      <c r="A13" s="61" t="s">
        <v>113</v>
      </c>
      <c r="B13" s="61"/>
      <c r="C13" s="9" t="s">
        <v>114</v>
      </c>
      <c r="D13" s="10">
        <f>D14</f>
        <v>55409.700000000004</v>
      </c>
      <c r="E13" s="10">
        <f>E14</f>
        <v>39404.415</v>
      </c>
    </row>
    <row r="14" spans="1:5" ht="18.75">
      <c r="A14" s="60" t="s">
        <v>115</v>
      </c>
      <c r="B14" s="60"/>
      <c r="C14" s="11" t="s">
        <v>116</v>
      </c>
      <c r="D14" s="12">
        <f>SUM(D15:D17)</f>
        <v>55409.700000000004</v>
      </c>
      <c r="E14" s="12">
        <f>SUM(E15:E17)</f>
        <v>39404.415</v>
      </c>
    </row>
    <row r="15" spans="1:5" ht="76.5" customHeight="1">
      <c r="A15" s="60" t="s">
        <v>43</v>
      </c>
      <c r="B15" s="60"/>
      <c r="C15" s="13" t="s">
        <v>44</v>
      </c>
      <c r="D15" s="12">
        <v>55305.8</v>
      </c>
      <c r="E15" s="12">
        <v>39389.5</v>
      </c>
    </row>
    <row r="16" spans="1:5" ht="76.5" customHeight="1">
      <c r="A16" s="60" t="s">
        <v>245</v>
      </c>
      <c r="B16" s="60"/>
      <c r="C16" s="13" t="s">
        <v>246</v>
      </c>
      <c r="D16" s="12">
        <v>23.3</v>
      </c>
      <c r="E16" s="12">
        <v>14.915</v>
      </c>
    </row>
    <row r="17" spans="1:5" ht="56.25">
      <c r="A17" s="60" t="s">
        <v>152</v>
      </c>
      <c r="B17" s="60"/>
      <c r="C17" s="14" t="s">
        <v>32</v>
      </c>
      <c r="D17" s="12">
        <v>80.6</v>
      </c>
      <c r="E17" s="12">
        <v>0</v>
      </c>
    </row>
    <row r="18" spans="1:5" ht="38.25" customHeight="1">
      <c r="A18" s="61" t="s">
        <v>131</v>
      </c>
      <c r="B18" s="61"/>
      <c r="C18" s="15" t="s">
        <v>142</v>
      </c>
      <c r="D18" s="10">
        <f>D19</f>
        <v>1707.5999999999997</v>
      </c>
      <c r="E18" s="10">
        <f>E19</f>
        <v>1358.4</v>
      </c>
    </row>
    <row r="19" spans="1:5" ht="39" customHeight="1">
      <c r="A19" s="60" t="s">
        <v>132</v>
      </c>
      <c r="B19" s="60"/>
      <c r="C19" s="16" t="s">
        <v>133</v>
      </c>
      <c r="D19" s="12">
        <f>D20+D21+D22+D23</f>
        <v>1707.5999999999997</v>
      </c>
      <c r="E19" s="12">
        <f>E20+E21+E22+E23</f>
        <v>1358.4</v>
      </c>
    </row>
    <row r="20" spans="1:5" ht="78" customHeight="1">
      <c r="A20" s="60" t="s">
        <v>134</v>
      </c>
      <c r="B20" s="60"/>
      <c r="C20" s="16" t="s">
        <v>135</v>
      </c>
      <c r="D20" s="12">
        <v>593.8</v>
      </c>
      <c r="E20" s="12">
        <v>591.5</v>
      </c>
    </row>
    <row r="21" spans="1:5" ht="97.5" customHeight="1">
      <c r="A21" s="60" t="s">
        <v>136</v>
      </c>
      <c r="B21" s="60"/>
      <c r="C21" s="16" t="s">
        <v>137</v>
      </c>
      <c r="D21" s="12">
        <v>5.4</v>
      </c>
      <c r="E21" s="12">
        <v>5.4</v>
      </c>
    </row>
    <row r="22" spans="1:5" ht="78" customHeight="1">
      <c r="A22" s="60" t="s">
        <v>138</v>
      </c>
      <c r="B22" s="60"/>
      <c r="C22" s="16" t="s">
        <v>139</v>
      </c>
      <c r="D22" s="12">
        <v>1231.6</v>
      </c>
      <c r="E22" s="12">
        <v>894</v>
      </c>
    </row>
    <row r="23" spans="1:5" ht="78.75" customHeight="1">
      <c r="A23" s="60" t="s">
        <v>140</v>
      </c>
      <c r="B23" s="60"/>
      <c r="C23" s="16" t="s">
        <v>141</v>
      </c>
      <c r="D23" s="12">
        <v>-123.2</v>
      </c>
      <c r="E23" s="12">
        <v>-132.5</v>
      </c>
    </row>
    <row r="24" spans="1:5" ht="18.75" customHeight="1">
      <c r="A24" s="61" t="s">
        <v>117</v>
      </c>
      <c r="B24" s="61"/>
      <c r="C24" s="17" t="s">
        <v>118</v>
      </c>
      <c r="D24" s="10">
        <f>D25+D31+D36+D34</f>
        <v>6645</v>
      </c>
      <c r="E24" s="10">
        <f>E25+E31+E36+E34</f>
        <v>4377.724</v>
      </c>
    </row>
    <row r="25" spans="1:5" ht="37.5" customHeight="1">
      <c r="A25" s="60" t="s">
        <v>119</v>
      </c>
      <c r="B25" s="60"/>
      <c r="C25" s="13" t="s">
        <v>105</v>
      </c>
      <c r="D25" s="12">
        <f>D26+D28+D30</f>
        <v>2210</v>
      </c>
      <c r="E25" s="12">
        <f>E26+E28+E30</f>
        <v>573</v>
      </c>
    </row>
    <row r="26" spans="1:5" ht="37.5" customHeight="1">
      <c r="A26" s="60" t="s">
        <v>30</v>
      </c>
      <c r="B26" s="60"/>
      <c r="C26" s="13" t="s">
        <v>106</v>
      </c>
      <c r="D26" s="12">
        <f>D27</f>
        <v>1400</v>
      </c>
      <c r="E26" s="12">
        <f>E27</f>
        <v>269.3</v>
      </c>
    </row>
    <row r="27" spans="1:5" ht="37.5">
      <c r="A27" s="60" t="s">
        <v>153</v>
      </c>
      <c r="B27" s="60"/>
      <c r="C27" s="13" t="s">
        <v>154</v>
      </c>
      <c r="D27" s="12">
        <v>1400</v>
      </c>
      <c r="E27" s="12">
        <v>269.3</v>
      </c>
    </row>
    <row r="28" spans="1:5" ht="36.75" customHeight="1">
      <c r="A28" s="60" t="s">
        <v>31</v>
      </c>
      <c r="B28" s="60"/>
      <c r="C28" s="13" t="s">
        <v>155</v>
      </c>
      <c r="D28" s="12">
        <f>D29</f>
        <v>600</v>
      </c>
      <c r="E28" s="12">
        <f>E29</f>
        <v>303.7</v>
      </c>
    </row>
    <row r="29" spans="1:5" ht="36.75" customHeight="1">
      <c r="A29" s="60" t="s">
        <v>158</v>
      </c>
      <c r="B29" s="60"/>
      <c r="C29" s="13" t="s">
        <v>107</v>
      </c>
      <c r="D29" s="12">
        <v>600</v>
      </c>
      <c r="E29" s="12">
        <v>303.7</v>
      </c>
    </row>
    <row r="30" spans="1:5" ht="37.5">
      <c r="A30" s="60" t="s">
        <v>159</v>
      </c>
      <c r="B30" s="60"/>
      <c r="C30" s="13" t="s">
        <v>156</v>
      </c>
      <c r="D30" s="12">
        <v>210</v>
      </c>
      <c r="E30" s="12">
        <v>0</v>
      </c>
    </row>
    <row r="31" spans="1:5" ht="20.25" customHeight="1">
      <c r="A31" s="62" t="s">
        <v>144</v>
      </c>
      <c r="B31" s="62"/>
      <c r="C31" s="13" t="s">
        <v>145</v>
      </c>
      <c r="D31" s="12">
        <f>D32+D33</f>
        <v>4300</v>
      </c>
      <c r="E31" s="12">
        <f>E32+E33</f>
        <v>3639.124</v>
      </c>
    </row>
    <row r="32" spans="1:5" ht="19.5" customHeight="1">
      <c r="A32" s="62" t="s">
        <v>146</v>
      </c>
      <c r="B32" s="62"/>
      <c r="C32" s="13" t="s">
        <v>145</v>
      </c>
      <c r="D32" s="12">
        <v>4300</v>
      </c>
      <c r="E32" s="12">
        <v>3638.7</v>
      </c>
    </row>
    <row r="33" spans="1:5" ht="19.5" customHeight="1">
      <c r="A33" s="62" t="s">
        <v>271</v>
      </c>
      <c r="B33" s="62"/>
      <c r="C33" s="13" t="s">
        <v>270</v>
      </c>
      <c r="D33" s="12">
        <v>0</v>
      </c>
      <c r="E33" s="12">
        <v>0.424</v>
      </c>
    </row>
    <row r="34" spans="1:5" ht="19.5" customHeight="1">
      <c r="A34" s="62" t="s">
        <v>274</v>
      </c>
      <c r="B34" s="62"/>
      <c r="C34" s="13" t="s">
        <v>273</v>
      </c>
      <c r="D34" s="12">
        <f>D35</f>
        <v>0</v>
      </c>
      <c r="E34" s="12">
        <f>E35</f>
        <v>1</v>
      </c>
    </row>
    <row r="35" spans="1:5" ht="19.5" customHeight="1">
      <c r="A35" s="62" t="s">
        <v>272</v>
      </c>
      <c r="B35" s="62"/>
      <c r="C35" s="13" t="s">
        <v>273</v>
      </c>
      <c r="D35" s="12">
        <v>0</v>
      </c>
      <c r="E35" s="12">
        <v>1</v>
      </c>
    </row>
    <row r="36" spans="1:5" ht="39" customHeight="1">
      <c r="A36" s="60" t="s">
        <v>20</v>
      </c>
      <c r="B36" s="60"/>
      <c r="C36" s="13" t="s">
        <v>19</v>
      </c>
      <c r="D36" s="12">
        <f>D37</f>
        <v>135</v>
      </c>
      <c r="E36" s="12">
        <f>E37</f>
        <v>164.6</v>
      </c>
    </row>
    <row r="37" spans="1:5" ht="37.5">
      <c r="A37" s="60" t="s">
        <v>160</v>
      </c>
      <c r="B37" s="60"/>
      <c r="C37" s="13" t="s">
        <v>157</v>
      </c>
      <c r="D37" s="12">
        <v>135</v>
      </c>
      <c r="E37" s="12">
        <v>164.6</v>
      </c>
    </row>
    <row r="38" spans="1:5" ht="18" customHeight="1">
      <c r="A38" s="61" t="s">
        <v>148</v>
      </c>
      <c r="B38" s="61"/>
      <c r="C38" s="17" t="s">
        <v>149</v>
      </c>
      <c r="D38" s="10">
        <f>D41+D39</f>
        <v>943</v>
      </c>
      <c r="E38" s="10">
        <f>E41+E39</f>
        <v>640</v>
      </c>
    </row>
    <row r="39" spans="1:5" ht="18" customHeight="1">
      <c r="A39" s="60" t="s">
        <v>161</v>
      </c>
      <c r="B39" s="60"/>
      <c r="C39" s="13" t="s">
        <v>167</v>
      </c>
      <c r="D39" s="12">
        <f>D40</f>
        <v>20</v>
      </c>
      <c r="E39" s="12">
        <f>E40</f>
        <v>4.6</v>
      </c>
    </row>
    <row r="40" spans="1:5" ht="18" customHeight="1">
      <c r="A40" s="60" t="s">
        <v>162</v>
      </c>
      <c r="B40" s="60"/>
      <c r="C40" s="13" t="s">
        <v>168</v>
      </c>
      <c r="D40" s="12">
        <v>20</v>
      </c>
      <c r="E40" s="12">
        <v>4.6</v>
      </c>
    </row>
    <row r="41" spans="1:5" ht="18" customHeight="1">
      <c r="A41" s="60" t="s">
        <v>150</v>
      </c>
      <c r="B41" s="60"/>
      <c r="C41" s="13" t="s">
        <v>151</v>
      </c>
      <c r="D41" s="12">
        <f>D42+D44</f>
        <v>923</v>
      </c>
      <c r="E41" s="12">
        <f>E42+E44</f>
        <v>635.4</v>
      </c>
    </row>
    <row r="42" spans="1:5" ht="18" customHeight="1">
      <c r="A42" s="60" t="s">
        <v>164</v>
      </c>
      <c r="B42" s="60"/>
      <c r="C42" s="13" t="s">
        <v>169</v>
      </c>
      <c r="D42" s="12">
        <f>D43</f>
        <v>920</v>
      </c>
      <c r="E42" s="12">
        <f>E43</f>
        <v>635.4</v>
      </c>
    </row>
    <row r="43" spans="1:5" ht="37.5">
      <c r="A43" s="60" t="s">
        <v>163</v>
      </c>
      <c r="B43" s="60"/>
      <c r="C43" s="13" t="s">
        <v>170</v>
      </c>
      <c r="D43" s="12">
        <v>920</v>
      </c>
      <c r="E43" s="12">
        <v>635.4</v>
      </c>
    </row>
    <row r="44" spans="1:5" ht="18.75">
      <c r="A44" s="60" t="s">
        <v>165</v>
      </c>
      <c r="B44" s="60"/>
      <c r="C44" s="13" t="s">
        <v>171</v>
      </c>
      <c r="D44" s="12">
        <f>D45</f>
        <v>3</v>
      </c>
      <c r="E44" s="12">
        <f>E45</f>
        <v>0</v>
      </c>
    </row>
    <row r="45" spans="1:5" ht="37.5">
      <c r="A45" s="60" t="s">
        <v>166</v>
      </c>
      <c r="B45" s="60"/>
      <c r="C45" s="13" t="s">
        <v>172</v>
      </c>
      <c r="D45" s="12">
        <v>3</v>
      </c>
      <c r="E45" s="12">
        <v>0</v>
      </c>
    </row>
    <row r="46" spans="1:5" ht="18" customHeight="1">
      <c r="A46" s="61" t="s">
        <v>120</v>
      </c>
      <c r="B46" s="61"/>
      <c r="C46" s="17" t="s">
        <v>121</v>
      </c>
      <c r="D46" s="18">
        <f>D47+D49+D51</f>
        <v>823</v>
      </c>
      <c r="E46" s="10">
        <f>E47+E49+E51</f>
        <v>208</v>
      </c>
    </row>
    <row r="47" spans="1:5" ht="36.75" customHeight="1">
      <c r="A47" s="60" t="s">
        <v>122</v>
      </c>
      <c r="B47" s="60"/>
      <c r="C47" s="13" t="s">
        <v>124</v>
      </c>
      <c r="D47" s="12">
        <f>D48</f>
        <v>720</v>
      </c>
      <c r="E47" s="12">
        <f>E48</f>
        <v>90.6</v>
      </c>
    </row>
    <row r="48" spans="1:5" ht="56.25">
      <c r="A48" s="60" t="s">
        <v>143</v>
      </c>
      <c r="B48" s="60"/>
      <c r="C48" s="13" t="s">
        <v>175</v>
      </c>
      <c r="D48" s="12">
        <v>720</v>
      </c>
      <c r="E48" s="12">
        <v>90.6</v>
      </c>
    </row>
    <row r="49" spans="1:5" ht="56.25">
      <c r="A49" s="60" t="s">
        <v>173</v>
      </c>
      <c r="B49" s="60"/>
      <c r="C49" s="13" t="s">
        <v>176</v>
      </c>
      <c r="D49" s="12">
        <f>D50</f>
        <v>100</v>
      </c>
      <c r="E49" s="12">
        <f>E50</f>
        <v>112.2</v>
      </c>
    </row>
    <row r="50" spans="1:5" ht="81.75" customHeight="1">
      <c r="A50" s="60" t="s">
        <v>174</v>
      </c>
      <c r="B50" s="60"/>
      <c r="C50" s="13" t="s">
        <v>177</v>
      </c>
      <c r="D50" s="12">
        <v>100</v>
      </c>
      <c r="E50" s="12">
        <v>112.2</v>
      </c>
    </row>
    <row r="51" spans="1:5" ht="37.5">
      <c r="A51" s="60" t="s">
        <v>247</v>
      </c>
      <c r="B51" s="60"/>
      <c r="C51" s="19" t="s">
        <v>250</v>
      </c>
      <c r="D51" s="12">
        <f>D52</f>
        <v>3</v>
      </c>
      <c r="E51" s="12">
        <f>E52</f>
        <v>5.2</v>
      </c>
    </row>
    <row r="52" spans="1:5" ht="81.75" customHeight="1">
      <c r="A52" s="60" t="s">
        <v>248</v>
      </c>
      <c r="B52" s="60"/>
      <c r="C52" s="19" t="s">
        <v>251</v>
      </c>
      <c r="D52" s="12">
        <f>D53</f>
        <v>3</v>
      </c>
      <c r="E52" s="12">
        <f>E53</f>
        <v>5.2</v>
      </c>
    </row>
    <row r="53" spans="1:5" ht="81.75" customHeight="1">
      <c r="A53" s="60" t="s">
        <v>249</v>
      </c>
      <c r="B53" s="60"/>
      <c r="C53" s="19" t="s">
        <v>252</v>
      </c>
      <c r="D53" s="12">
        <v>3</v>
      </c>
      <c r="E53" s="12">
        <v>5.2</v>
      </c>
    </row>
    <row r="54" spans="1:5" ht="56.25">
      <c r="A54" s="61" t="s">
        <v>126</v>
      </c>
      <c r="B54" s="61"/>
      <c r="C54" s="17" t="s">
        <v>18</v>
      </c>
      <c r="D54" s="10">
        <f>D55+D61+D58</f>
        <v>3665.7000000000003</v>
      </c>
      <c r="E54" s="10">
        <f>E55+E61+E58</f>
        <v>4073.29</v>
      </c>
    </row>
    <row r="55" spans="1:5" ht="97.5" customHeight="1">
      <c r="A55" s="60" t="s">
        <v>21</v>
      </c>
      <c r="B55" s="60"/>
      <c r="C55" s="13" t="s">
        <v>180</v>
      </c>
      <c r="D55" s="12">
        <f>D56</f>
        <v>202.3</v>
      </c>
      <c r="E55" s="12">
        <f>E56</f>
        <v>958.4</v>
      </c>
    </row>
    <row r="56" spans="1:5" ht="78.75" customHeight="1">
      <c r="A56" s="60" t="s">
        <v>22</v>
      </c>
      <c r="B56" s="60"/>
      <c r="C56" s="13" t="s">
        <v>181</v>
      </c>
      <c r="D56" s="12">
        <f>D57</f>
        <v>202.3</v>
      </c>
      <c r="E56" s="12">
        <f>E57</f>
        <v>958.4</v>
      </c>
    </row>
    <row r="57" spans="1:5" ht="78" customHeight="1">
      <c r="A57" s="60" t="s">
        <v>178</v>
      </c>
      <c r="B57" s="60"/>
      <c r="C57" s="13" t="s">
        <v>182</v>
      </c>
      <c r="D57" s="12">
        <v>202.3</v>
      </c>
      <c r="E57" s="12">
        <v>958.4</v>
      </c>
    </row>
    <row r="58" spans="1:5" ht="37.5">
      <c r="A58" s="60" t="s">
        <v>253</v>
      </c>
      <c r="B58" s="60"/>
      <c r="C58" s="13" t="s">
        <v>256</v>
      </c>
      <c r="D58" s="12">
        <f>D59</f>
        <v>100</v>
      </c>
      <c r="E58" s="12">
        <f>E59</f>
        <v>96.29</v>
      </c>
    </row>
    <row r="59" spans="1:5" ht="56.25">
      <c r="A59" s="60" t="s">
        <v>254</v>
      </c>
      <c r="B59" s="60"/>
      <c r="C59" s="13" t="s">
        <v>257</v>
      </c>
      <c r="D59" s="12">
        <f>D60</f>
        <v>100</v>
      </c>
      <c r="E59" s="12">
        <f>E60</f>
        <v>96.29</v>
      </c>
    </row>
    <row r="60" spans="1:5" ht="56.25">
      <c r="A60" s="60" t="s">
        <v>255</v>
      </c>
      <c r="B60" s="60"/>
      <c r="C60" s="13" t="s">
        <v>258</v>
      </c>
      <c r="D60" s="12">
        <v>100</v>
      </c>
      <c r="E60" s="12">
        <v>96.29</v>
      </c>
    </row>
    <row r="61" spans="1:5" ht="93.75">
      <c r="A61" s="60" t="s">
        <v>108</v>
      </c>
      <c r="B61" s="60"/>
      <c r="C61" s="13" t="s">
        <v>183</v>
      </c>
      <c r="D61" s="12">
        <f>D62</f>
        <v>3363.4</v>
      </c>
      <c r="E61" s="12">
        <f>E62</f>
        <v>3018.6</v>
      </c>
    </row>
    <row r="62" spans="1:5" ht="93.75">
      <c r="A62" s="60" t="s">
        <v>109</v>
      </c>
      <c r="B62" s="60"/>
      <c r="C62" s="13" t="s">
        <v>184</v>
      </c>
      <c r="D62" s="12">
        <f>D63</f>
        <v>3363.4</v>
      </c>
      <c r="E62" s="12">
        <f>E63</f>
        <v>3018.6</v>
      </c>
    </row>
    <row r="63" spans="1:5" ht="75">
      <c r="A63" s="60" t="s">
        <v>179</v>
      </c>
      <c r="B63" s="60"/>
      <c r="C63" s="13" t="s">
        <v>185</v>
      </c>
      <c r="D63" s="12">
        <v>3363.4</v>
      </c>
      <c r="E63" s="12">
        <v>3018.6</v>
      </c>
    </row>
    <row r="64" spans="1:5" ht="17.25" customHeight="1">
      <c r="A64" s="61" t="s">
        <v>46</v>
      </c>
      <c r="B64" s="61"/>
      <c r="C64" s="17" t="s">
        <v>47</v>
      </c>
      <c r="D64" s="10">
        <f>D65</f>
        <v>928.3</v>
      </c>
      <c r="E64" s="10">
        <f>E65</f>
        <v>679.712</v>
      </c>
    </row>
    <row r="65" spans="1:5" ht="18.75">
      <c r="A65" s="60" t="s">
        <v>48</v>
      </c>
      <c r="B65" s="60"/>
      <c r="C65" s="20" t="s">
        <v>49</v>
      </c>
      <c r="D65" s="12">
        <f>SUM(D66:D68)</f>
        <v>928.3</v>
      </c>
      <c r="E65" s="12">
        <f>SUM(E66:E68)</f>
        <v>679.712</v>
      </c>
    </row>
    <row r="66" spans="1:5" ht="36.75" customHeight="1">
      <c r="A66" s="60" t="s">
        <v>38</v>
      </c>
      <c r="B66" s="60"/>
      <c r="C66" s="21" t="s">
        <v>37</v>
      </c>
      <c r="D66" s="12">
        <v>119.9</v>
      </c>
      <c r="E66" s="12">
        <v>-23.306</v>
      </c>
    </row>
    <row r="67" spans="1:5" ht="18.75">
      <c r="A67" s="60" t="s">
        <v>39</v>
      </c>
      <c r="B67" s="60"/>
      <c r="C67" s="21" t="s">
        <v>40</v>
      </c>
      <c r="D67" s="12">
        <v>121.8</v>
      </c>
      <c r="E67" s="12">
        <f>-147.582</f>
        <v>-147.582</v>
      </c>
    </row>
    <row r="68" spans="1:5" ht="18.75">
      <c r="A68" s="60" t="s">
        <v>41</v>
      </c>
      <c r="B68" s="60"/>
      <c r="C68" s="21" t="s">
        <v>42</v>
      </c>
      <c r="D68" s="12">
        <v>686.6</v>
      </c>
      <c r="E68" s="12">
        <v>850.6</v>
      </c>
    </row>
    <row r="69" spans="1:7" s="23" customFormat="1" ht="37.5">
      <c r="A69" s="61" t="s">
        <v>223</v>
      </c>
      <c r="B69" s="63"/>
      <c r="C69" s="22" t="s">
        <v>224</v>
      </c>
      <c r="D69" s="10">
        <f>D70</f>
        <v>0</v>
      </c>
      <c r="E69" s="10">
        <f>E70</f>
        <v>174.41</v>
      </c>
      <c r="G69" s="24"/>
    </row>
    <row r="70" spans="1:5" ht="18.75">
      <c r="A70" s="60" t="s">
        <v>225</v>
      </c>
      <c r="B70" s="64"/>
      <c r="C70" s="21" t="s">
        <v>226</v>
      </c>
      <c r="D70" s="12">
        <f>D71</f>
        <v>0</v>
      </c>
      <c r="E70" s="12">
        <f>E71</f>
        <v>174.41</v>
      </c>
    </row>
    <row r="71" spans="1:5" ht="20.25" customHeight="1">
      <c r="A71" s="60" t="s">
        <v>227</v>
      </c>
      <c r="B71" s="64"/>
      <c r="C71" s="21" t="s">
        <v>228</v>
      </c>
      <c r="D71" s="12">
        <v>0</v>
      </c>
      <c r="E71" s="12">
        <v>174.41</v>
      </c>
    </row>
    <row r="72" spans="1:5" ht="36.75" customHeight="1">
      <c r="A72" s="61" t="s">
        <v>327</v>
      </c>
      <c r="B72" s="61"/>
      <c r="C72" s="25" t="s">
        <v>323</v>
      </c>
      <c r="D72" s="10"/>
      <c r="E72" s="10">
        <f>E73</f>
        <v>1150</v>
      </c>
    </row>
    <row r="73" spans="1:5" ht="72" customHeight="1">
      <c r="A73" s="60" t="s">
        <v>328</v>
      </c>
      <c r="B73" s="60"/>
      <c r="C73" s="26" t="s">
        <v>324</v>
      </c>
      <c r="D73" s="12"/>
      <c r="E73" s="12">
        <f>E74</f>
        <v>1150</v>
      </c>
    </row>
    <row r="74" spans="1:5" ht="110.25" customHeight="1">
      <c r="A74" s="60" t="s">
        <v>329</v>
      </c>
      <c r="B74" s="60"/>
      <c r="C74" s="26" t="s">
        <v>325</v>
      </c>
      <c r="D74" s="12"/>
      <c r="E74" s="12">
        <f>E75</f>
        <v>1150</v>
      </c>
    </row>
    <row r="75" spans="1:5" ht="105.75" customHeight="1">
      <c r="A75" s="60" t="s">
        <v>330</v>
      </c>
      <c r="B75" s="60"/>
      <c r="C75" s="26" t="s">
        <v>326</v>
      </c>
      <c r="D75" s="12"/>
      <c r="E75" s="12">
        <v>1150</v>
      </c>
    </row>
    <row r="76" spans="1:5" ht="37.5" customHeight="1">
      <c r="A76" s="61" t="s">
        <v>50</v>
      </c>
      <c r="B76" s="61"/>
      <c r="C76" s="17" t="s">
        <v>51</v>
      </c>
      <c r="D76" s="10">
        <f>D77+D91+D87+D82+D85+D90</f>
        <v>440.1</v>
      </c>
      <c r="E76" s="10">
        <f>E77+E91+E87+E82+E85+E90+E80+E88</f>
        <v>495.227</v>
      </c>
    </row>
    <row r="77" spans="1:5" ht="37.5">
      <c r="A77" s="60" t="s">
        <v>52</v>
      </c>
      <c r="B77" s="60"/>
      <c r="C77" s="13" t="s">
        <v>53</v>
      </c>
      <c r="D77" s="12">
        <f>SUM(D78:D85)</f>
        <v>24</v>
      </c>
      <c r="E77" s="12">
        <f>E78+E79</f>
        <v>16.4</v>
      </c>
    </row>
    <row r="78" spans="1:5" ht="78" customHeight="1">
      <c r="A78" s="60" t="s">
        <v>186</v>
      </c>
      <c r="B78" s="60"/>
      <c r="C78" s="13" t="s">
        <v>189</v>
      </c>
      <c r="D78" s="12">
        <v>20</v>
      </c>
      <c r="E78" s="12">
        <v>15.5</v>
      </c>
    </row>
    <row r="79" spans="1:5" ht="57.75" customHeight="1">
      <c r="A79" s="60" t="s">
        <v>187</v>
      </c>
      <c r="B79" s="60"/>
      <c r="C79" s="13" t="s">
        <v>331</v>
      </c>
      <c r="D79" s="12">
        <v>4</v>
      </c>
      <c r="E79" s="12">
        <v>0.9</v>
      </c>
    </row>
    <row r="80" spans="1:5" ht="78" customHeight="1">
      <c r="A80" s="60" t="s">
        <v>315</v>
      </c>
      <c r="B80" s="60"/>
      <c r="C80" s="27" t="s">
        <v>313</v>
      </c>
      <c r="D80" s="12">
        <f>D81</f>
        <v>0</v>
      </c>
      <c r="E80" s="12">
        <f>E81</f>
        <v>6.5</v>
      </c>
    </row>
    <row r="81" spans="1:5" ht="78" customHeight="1">
      <c r="A81" s="60" t="s">
        <v>316</v>
      </c>
      <c r="B81" s="60"/>
      <c r="C81" s="27" t="s">
        <v>314</v>
      </c>
      <c r="D81" s="12">
        <v>0</v>
      </c>
      <c r="E81" s="12">
        <v>6.5</v>
      </c>
    </row>
    <row r="82" spans="1:5" ht="78" customHeight="1">
      <c r="A82" s="60" t="s">
        <v>275</v>
      </c>
      <c r="B82" s="60"/>
      <c r="C82" s="13" t="s">
        <v>277</v>
      </c>
      <c r="D82" s="12">
        <f>D83+D84</f>
        <v>0</v>
      </c>
      <c r="E82" s="12">
        <f>E83+E84</f>
        <v>27</v>
      </c>
    </row>
    <row r="83" spans="1:5" ht="38.25" customHeight="1">
      <c r="A83" s="60" t="s">
        <v>276</v>
      </c>
      <c r="B83" s="60"/>
      <c r="C83" s="13" t="s">
        <v>278</v>
      </c>
      <c r="D83" s="12">
        <v>0</v>
      </c>
      <c r="E83" s="12">
        <v>26</v>
      </c>
    </row>
    <row r="84" spans="1:5" ht="38.25" customHeight="1">
      <c r="A84" s="60" t="s">
        <v>319</v>
      </c>
      <c r="B84" s="60"/>
      <c r="C84" s="13" t="s">
        <v>320</v>
      </c>
      <c r="D84" s="12">
        <v>0</v>
      </c>
      <c r="E84" s="12">
        <v>1</v>
      </c>
    </row>
    <row r="85" spans="1:5" ht="112.5">
      <c r="A85" s="60" t="s">
        <v>279</v>
      </c>
      <c r="B85" s="60"/>
      <c r="C85" s="13" t="s">
        <v>280</v>
      </c>
      <c r="D85" s="12">
        <v>0</v>
      </c>
      <c r="E85" s="12">
        <v>3.087</v>
      </c>
    </row>
    <row r="86" spans="1:5" ht="63.75" customHeight="1">
      <c r="A86" s="60" t="s">
        <v>230</v>
      </c>
      <c r="B86" s="64"/>
      <c r="C86" s="13" t="s">
        <v>231</v>
      </c>
      <c r="D86" s="12">
        <f>D87+D89</f>
        <v>0</v>
      </c>
      <c r="E86" s="12">
        <f>E87</f>
        <v>30</v>
      </c>
    </row>
    <row r="87" spans="1:5" ht="63.75" customHeight="1">
      <c r="A87" s="60" t="s">
        <v>229</v>
      </c>
      <c r="B87" s="64"/>
      <c r="C87" s="13" t="s">
        <v>232</v>
      </c>
      <c r="D87" s="12">
        <v>0</v>
      </c>
      <c r="E87" s="12">
        <v>30</v>
      </c>
    </row>
    <row r="88" spans="1:5" ht="40.5" customHeight="1">
      <c r="A88" s="60" t="s">
        <v>321</v>
      </c>
      <c r="B88" s="64"/>
      <c r="C88" s="27" t="s">
        <v>318</v>
      </c>
      <c r="D88" s="12">
        <f>D89</f>
        <v>0</v>
      </c>
      <c r="E88" s="12">
        <f>E89</f>
        <v>24</v>
      </c>
    </row>
    <row r="89" spans="1:5" ht="42" customHeight="1">
      <c r="A89" s="60" t="s">
        <v>317</v>
      </c>
      <c r="B89" s="64"/>
      <c r="C89" s="27" t="s">
        <v>322</v>
      </c>
      <c r="D89" s="12">
        <v>0</v>
      </c>
      <c r="E89" s="12">
        <v>24</v>
      </c>
    </row>
    <row r="90" spans="1:5" ht="75">
      <c r="A90" s="60" t="s">
        <v>281</v>
      </c>
      <c r="B90" s="60"/>
      <c r="C90" s="13" t="s">
        <v>282</v>
      </c>
      <c r="D90" s="12">
        <v>0</v>
      </c>
      <c r="E90" s="12">
        <v>8.14</v>
      </c>
    </row>
    <row r="91" spans="1:5" ht="37.5" customHeight="1">
      <c r="A91" s="60" t="s">
        <v>54</v>
      </c>
      <c r="B91" s="60"/>
      <c r="C91" s="13" t="s">
        <v>55</v>
      </c>
      <c r="D91" s="12">
        <f>D92</f>
        <v>416.1</v>
      </c>
      <c r="E91" s="12">
        <f>E92</f>
        <v>380.1</v>
      </c>
    </row>
    <row r="92" spans="1:5" ht="38.25" customHeight="1">
      <c r="A92" s="60" t="s">
        <v>188</v>
      </c>
      <c r="B92" s="60"/>
      <c r="C92" s="13" t="s">
        <v>190</v>
      </c>
      <c r="D92" s="12">
        <v>416.1</v>
      </c>
      <c r="E92" s="12">
        <v>380.1</v>
      </c>
    </row>
    <row r="93" spans="1:5" ht="18" customHeight="1">
      <c r="A93" s="61" t="s">
        <v>56</v>
      </c>
      <c r="B93" s="61"/>
      <c r="C93" s="17" t="s">
        <v>57</v>
      </c>
      <c r="D93" s="10">
        <f>D94+D134+D139+D129</f>
        <v>817528.4000000001</v>
      </c>
      <c r="E93" s="10">
        <f>E94+E134+E139</f>
        <v>597909.324</v>
      </c>
    </row>
    <row r="94" spans="1:5" ht="36" customHeight="1">
      <c r="A94" s="61" t="s">
        <v>58</v>
      </c>
      <c r="B94" s="61"/>
      <c r="C94" s="17" t="s">
        <v>59</v>
      </c>
      <c r="D94" s="10">
        <f>D95+D100+D112+D98</f>
        <v>817469.5000000001</v>
      </c>
      <c r="E94" s="10">
        <f>E95+E100+E112+E98</f>
        <v>597171.4</v>
      </c>
    </row>
    <row r="95" spans="1:5" ht="37.5">
      <c r="A95" s="61" t="s">
        <v>203</v>
      </c>
      <c r="B95" s="60"/>
      <c r="C95" s="17" t="s">
        <v>60</v>
      </c>
      <c r="D95" s="10">
        <f>D96</f>
        <v>369800.9</v>
      </c>
      <c r="E95" s="10">
        <f>E96</f>
        <v>250717.2</v>
      </c>
    </row>
    <row r="96" spans="1:5" ht="18.75">
      <c r="A96" s="60" t="s">
        <v>204</v>
      </c>
      <c r="B96" s="60"/>
      <c r="C96" s="13" t="s">
        <v>61</v>
      </c>
      <c r="D96" s="12">
        <f>D97</f>
        <v>369800.9</v>
      </c>
      <c r="E96" s="12">
        <f>E97</f>
        <v>250717.2</v>
      </c>
    </row>
    <row r="97" spans="1:5" ht="37.5">
      <c r="A97" s="60" t="s">
        <v>205</v>
      </c>
      <c r="B97" s="60"/>
      <c r="C97" s="13" t="s">
        <v>191</v>
      </c>
      <c r="D97" s="12">
        <v>369800.9</v>
      </c>
      <c r="E97" s="12">
        <v>250717.2</v>
      </c>
    </row>
    <row r="98" spans="1:5" ht="37.5">
      <c r="A98" s="60" t="s">
        <v>311</v>
      </c>
      <c r="B98" s="60"/>
      <c r="C98" s="26" t="s">
        <v>309</v>
      </c>
      <c r="D98" s="12">
        <f>D99</f>
        <v>7087.6</v>
      </c>
      <c r="E98" s="12">
        <f>E99</f>
        <v>0</v>
      </c>
    </row>
    <row r="99" spans="1:5" ht="37.5">
      <c r="A99" s="60" t="s">
        <v>312</v>
      </c>
      <c r="B99" s="60"/>
      <c r="C99" s="26" t="s">
        <v>310</v>
      </c>
      <c r="D99" s="12">
        <v>7087.6</v>
      </c>
      <c r="E99" s="12">
        <v>0</v>
      </c>
    </row>
    <row r="100" spans="1:5" ht="37.5">
      <c r="A100" s="61" t="s">
        <v>206</v>
      </c>
      <c r="B100" s="61"/>
      <c r="C100" s="17" t="s">
        <v>62</v>
      </c>
      <c r="D100" s="10">
        <f>D103+D101</f>
        <v>87943.7</v>
      </c>
      <c r="E100" s="10">
        <f>E103</f>
        <v>74683</v>
      </c>
    </row>
    <row r="101" spans="1:5" ht="37.5">
      <c r="A101" s="60" t="s">
        <v>302</v>
      </c>
      <c r="B101" s="60"/>
      <c r="C101" s="26" t="s">
        <v>299</v>
      </c>
      <c r="D101" s="12">
        <f>D102</f>
        <v>1840.7</v>
      </c>
      <c r="E101" s="12">
        <f>E102</f>
        <v>0</v>
      </c>
    </row>
    <row r="102" spans="1:5" ht="37.5">
      <c r="A102" s="60" t="s">
        <v>301</v>
      </c>
      <c r="B102" s="60"/>
      <c r="C102" s="26" t="s">
        <v>300</v>
      </c>
      <c r="D102" s="12">
        <v>1840.7</v>
      </c>
      <c r="E102" s="12">
        <v>0</v>
      </c>
    </row>
    <row r="103" spans="1:5" ht="18.75" customHeight="1">
      <c r="A103" s="60" t="s">
        <v>207</v>
      </c>
      <c r="B103" s="60"/>
      <c r="C103" s="20" t="s">
        <v>63</v>
      </c>
      <c r="D103" s="12">
        <f>D104</f>
        <v>86103</v>
      </c>
      <c r="E103" s="12">
        <f>E104</f>
        <v>74683</v>
      </c>
    </row>
    <row r="104" spans="1:5" ht="18.75">
      <c r="A104" s="60" t="s">
        <v>208</v>
      </c>
      <c r="B104" s="60"/>
      <c r="C104" s="20" t="s">
        <v>192</v>
      </c>
      <c r="D104" s="12">
        <f>SUM(D105:D111)</f>
        <v>86103</v>
      </c>
      <c r="E104" s="12">
        <f>SUM(E105:E111)</f>
        <v>74683</v>
      </c>
    </row>
    <row r="105" spans="1:5" ht="37.5">
      <c r="A105" s="83" t="s">
        <v>104</v>
      </c>
      <c r="B105" s="84"/>
      <c r="C105" s="19" t="s">
        <v>194</v>
      </c>
      <c r="D105" s="12">
        <v>65872.7</v>
      </c>
      <c r="E105" s="12">
        <v>65589.5</v>
      </c>
    </row>
    <row r="106" spans="1:5" ht="37.5">
      <c r="A106" s="85"/>
      <c r="B106" s="86"/>
      <c r="C106" s="19" t="s">
        <v>193</v>
      </c>
      <c r="D106" s="12">
        <v>3276</v>
      </c>
      <c r="E106" s="12">
        <v>3276</v>
      </c>
    </row>
    <row r="107" spans="1:5" ht="37.5">
      <c r="A107" s="85"/>
      <c r="B107" s="86"/>
      <c r="C107" s="19" t="s">
        <v>287</v>
      </c>
      <c r="D107" s="12">
        <v>9904.8</v>
      </c>
      <c r="E107" s="12">
        <v>4163.5</v>
      </c>
    </row>
    <row r="108" spans="1:5" ht="45" customHeight="1">
      <c r="A108" s="85"/>
      <c r="B108" s="86"/>
      <c r="C108" s="19" t="s">
        <v>298</v>
      </c>
      <c r="D108" s="12">
        <v>1724.4</v>
      </c>
      <c r="E108" s="12">
        <v>1054</v>
      </c>
    </row>
    <row r="109" spans="1:5" ht="18.75">
      <c r="A109" s="85"/>
      <c r="B109" s="86"/>
      <c r="C109" s="19" t="s">
        <v>303</v>
      </c>
      <c r="D109" s="12">
        <v>400</v>
      </c>
      <c r="E109" s="12">
        <v>400</v>
      </c>
    </row>
    <row r="110" spans="1:5" ht="37.5">
      <c r="A110" s="85"/>
      <c r="B110" s="86"/>
      <c r="C110" s="19" t="s">
        <v>336</v>
      </c>
      <c r="D110" s="12">
        <v>4725.1</v>
      </c>
      <c r="E110" s="12">
        <v>0</v>
      </c>
    </row>
    <row r="111" spans="1:5" ht="61.5" customHeight="1">
      <c r="A111" s="87"/>
      <c r="B111" s="88"/>
      <c r="C111" s="19" t="s">
        <v>304</v>
      </c>
      <c r="D111" s="12">
        <v>200</v>
      </c>
      <c r="E111" s="12">
        <v>200</v>
      </c>
    </row>
    <row r="112" spans="1:5" ht="38.25" customHeight="1">
      <c r="A112" s="61" t="s">
        <v>209</v>
      </c>
      <c r="B112" s="60"/>
      <c r="C112" s="17" t="s">
        <v>64</v>
      </c>
      <c r="D112" s="10">
        <f>D113+D119+D121+D117+D115</f>
        <v>352637.30000000005</v>
      </c>
      <c r="E112" s="10">
        <f>E113+E119+E121+E117+E115</f>
        <v>271771.2</v>
      </c>
    </row>
    <row r="113" spans="1:5" ht="38.25" customHeight="1">
      <c r="A113" s="60" t="s">
        <v>210</v>
      </c>
      <c r="B113" s="60"/>
      <c r="C113" s="19" t="s">
        <v>212</v>
      </c>
      <c r="D113" s="12">
        <f>D114</f>
        <v>682.1</v>
      </c>
      <c r="E113" s="12">
        <f>E114</f>
        <v>400</v>
      </c>
    </row>
    <row r="114" spans="1:5" ht="93.75">
      <c r="A114" s="60" t="s">
        <v>211</v>
      </c>
      <c r="B114" s="60"/>
      <c r="C114" s="19" t="s">
        <v>213</v>
      </c>
      <c r="D114" s="12">
        <v>682.1</v>
      </c>
      <c r="E114" s="12">
        <v>400</v>
      </c>
    </row>
    <row r="115" spans="1:5" ht="75">
      <c r="A115" s="60" t="s">
        <v>307</v>
      </c>
      <c r="B115" s="60"/>
      <c r="C115" s="26" t="s">
        <v>305</v>
      </c>
      <c r="D115" s="12">
        <f>D116</f>
        <v>1868.7</v>
      </c>
      <c r="E115" s="12">
        <f>E116</f>
        <v>0</v>
      </c>
    </row>
    <row r="116" spans="1:5" ht="75">
      <c r="A116" s="60" t="s">
        <v>308</v>
      </c>
      <c r="B116" s="60"/>
      <c r="C116" s="26" t="s">
        <v>306</v>
      </c>
      <c r="D116" s="12">
        <v>1868.7</v>
      </c>
      <c r="E116" s="12">
        <v>0</v>
      </c>
    </row>
    <row r="117" spans="1:5" ht="55.5" customHeight="1">
      <c r="A117" s="60" t="s">
        <v>259</v>
      </c>
      <c r="B117" s="60"/>
      <c r="C117" s="19" t="s">
        <v>261</v>
      </c>
      <c r="D117" s="12">
        <f>D118</f>
        <v>30</v>
      </c>
      <c r="E117" s="12">
        <f>E118</f>
        <v>30</v>
      </c>
    </row>
    <row r="118" spans="1:5" ht="75">
      <c r="A118" s="60" t="s">
        <v>260</v>
      </c>
      <c r="B118" s="60"/>
      <c r="C118" s="19" t="s">
        <v>262</v>
      </c>
      <c r="D118" s="12">
        <v>30</v>
      </c>
      <c r="E118" s="12">
        <v>30</v>
      </c>
    </row>
    <row r="119" spans="1:5" ht="39" customHeight="1">
      <c r="A119" s="60" t="s">
        <v>214</v>
      </c>
      <c r="B119" s="60"/>
      <c r="C119" s="19" t="s">
        <v>216</v>
      </c>
      <c r="D119" s="12">
        <f>D120</f>
        <v>647.1</v>
      </c>
      <c r="E119" s="12">
        <f>E120</f>
        <v>647.1</v>
      </c>
    </row>
    <row r="120" spans="1:5" ht="37.5">
      <c r="A120" s="60" t="s">
        <v>215</v>
      </c>
      <c r="B120" s="60"/>
      <c r="C120" s="19" t="s">
        <v>217</v>
      </c>
      <c r="D120" s="12">
        <v>647.1</v>
      </c>
      <c r="E120" s="12">
        <v>647.1</v>
      </c>
    </row>
    <row r="121" spans="1:5" ht="18.75" customHeight="1">
      <c r="A121" s="60" t="s">
        <v>218</v>
      </c>
      <c r="B121" s="60"/>
      <c r="C121" s="20" t="s">
        <v>65</v>
      </c>
      <c r="D121" s="12">
        <f>D122</f>
        <v>349409.4</v>
      </c>
      <c r="E121" s="12">
        <f>E122</f>
        <v>270694.10000000003</v>
      </c>
    </row>
    <row r="122" spans="1:5" ht="20.25" customHeight="1">
      <c r="A122" s="60" t="s">
        <v>240</v>
      </c>
      <c r="B122" s="60"/>
      <c r="C122" s="20" t="s">
        <v>241</v>
      </c>
      <c r="D122" s="12">
        <f>SUM(D123:D128)</f>
        <v>349409.4</v>
      </c>
      <c r="E122" s="12">
        <f>SUM(E123:E128)</f>
        <v>270694.10000000003</v>
      </c>
    </row>
    <row r="123" spans="1:5" ht="150">
      <c r="A123" s="77" t="s">
        <v>104</v>
      </c>
      <c r="B123" s="78"/>
      <c r="C123" s="19" t="s">
        <v>195</v>
      </c>
      <c r="D123" s="12">
        <f>326886.3+15464</f>
        <v>342350.3</v>
      </c>
      <c r="E123" s="12">
        <v>266000</v>
      </c>
    </row>
    <row r="124" spans="1:5" ht="75">
      <c r="A124" s="79"/>
      <c r="B124" s="80"/>
      <c r="C124" s="19" t="s">
        <v>219</v>
      </c>
      <c r="D124" s="12">
        <v>4610.8</v>
      </c>
      <c r="E124" s="12">
        <v>3343.9</v>
      </c>
    </row>
    <row r="125" spans="1:5" ht="37.5">
      <c r="A125" s="79"/>
      <c r="B125" s="80"/>
      <c r="C125" s="19" t="s">
        <v>220</v>
      </c>
      <c r="D125" s="12">
        <f>1553.1+31.7</f>
        <v>1584.8</v>
      </c>
      <c r="E125" s="12">
        <v>1350</v>
      </c>
    </row>
    <row r="126" spans="1:5" ht="56.25">
      <c r="A126" s="79"/>
      <c r="B126" s="80"/>
      <c r="C126" s="19" t="s">
        <v>221</v>
      </c>
      <c r="D126" s="12">
        <f>35+0.9</f>
        <v>35.9</v>
      </c>
      <c r="E126" s="12">
        <v>0.2</v>
      </c>
    </row>
    <row r="127" spans="1:5" ht="19.5" customHeight="1">
      <c r="A127" s="79"/>
      <c r="B127" s="80"/>
      <c r="C127" s="19" t="s">
        <v>222</v>
      </c>
      <c r="D127" s="12">
        <f>87.6+2.1</f>
        <v>89.69999999999999</v>
      </c>
      <c r="E127" s="12">
        <v>0</v>
      </c>
    </row>
    <row r="128" spans="1:5" ht="75">
      <c r="A128" s="81"/>
      <c r="B128" s="82"/>
      <c r="C128" s="13" t="s">
        <v>196</v>
      </c>
      <c r="D128" s="12">
        <v>737.9</v>
      </c>
      <c r="E128" s="12">
        <v>0</v>
      </c>
    </row>
    <row r="129" spans="1:5" ht="18.75">
      <c r="A129" s="61" t="s">
        <v>293</v>
      </c>
      <c r="B129" s="61"/>
      <c r="C129" s="28" t="s">
        <v>292</v>
      </c>
      <c r="D129" s="10">
        <f>D130+D132</f>
        <v>187.1</v>
      </c>
      <c r="E129" s="10">
        <f>E130+E132</f>
        <v>0</v>
      </c>
    </row>
    <row r="130" spans="1:5" ht="75">
      <c r="A130" s="60" t="s">
        <v>295</v>
      </c>
      <c r="B130" s="60"/>
      <c r="C130" s="26" t="s">
        <v>296</v>
      </c>
      <c r="D130" s="12">
        <f>D131</f>
        <v>16.4</v>
      </c>
      <c r="E130" s="12">
        <f>E131</f>
        <v>0</v>
      </c>
    </row>
    <row r="131" spans="1:5" ht="54.75" customHeight="1">
      <c r="A131" s="60" t="s">
        <v>294</v>
      </c>
      <c r="B131" s="60"/>
      <c r="C131" s="26" t="s">
        <v>297</v>
      </c>
      <c r="D131" s="12">
        <v>16.4</v>
      </c>
      <c r="E131" s="12">
        <v>0</v>
      </c>
    </row>
    <row r="132" spans="1:5" ht="75">
      <c r="A132" s="60" t="s">
        <v>291</v>
      </c>
      <c r="B132" s="60"/>
      <c r="C132" s="26" t="s">
        <v>288</v>
      </c>
      <c r="D132" s="12">
        <f>D133</f>
        <v>170.7</v>
      </c>
      <c r="E132" s="12">
        <f>E133</f>
        <v>0</v>
      </c>
    </row>
    <row r="133" spans="1:5" ht="93.75">
      <c r="A133" s="60" t="s">
        <v>290</v>
      </c>
      <c r="B133" s="60"/>
      <c r="C133" s="26" t="s">
        <v>289</v>
      </c>
      <c r="D133" s="12">
        <v>170.7</v>
      </c>
      <c r="E133" s="12">
        <v>0</v>
      </c>
    </row>
    <row r="134" spans="1:5" ht="114" customHeight="1">
      <c r="A134" s="61" t="s">
        <v>33</v>
      </c>
      <c r="B134" s="61"/>
      <c r="C134" s="17" t="s">
        <v>34</v>
      </c>
      <c r="D134" s="10">
        <f>D135</f>
        <v>1086.9</v>
      </c>
      <c r="E134" s="10">
        <f>E135</f>
        <v>2662.924</v>
      </c>
    </row>
    <row r="135" spans="1:5" ht="37.5">
      <c r="A135" s="60" t="s">
        <v>263</v>
      </c>
      <c r="B135" s="60"/>
      <c r="C135" s="20" t="s">
        <v>264</v>
      </c>
      <c r="D135" s="12">
        <f>D136+D137+D138</f>
        <v>1086.9</v>
      </c>
      <c r="E135" s="12">
        <f>E136+E137+E138</f>
        <v>2662.924</v>
      </c>
    </row>
    <row r="136" spans="1:5" ht="37.5">
      <c r="A136" s="60" t="s">
        <v>197</v>
      </c>
      <c r="B136" s="60"/>
      <c r="C136" s="20" t="s">
        <v>242</v>
      </c>
      <c r="D136" s="12">
        <v>743</v>
      </c>
      <c r="E136" s="12">
        <v>743</v>
      </c>
    </row>
    <row r="137" spans="1:5" ht="37.5">
      <c r="A137" s="62" t="s">
        <v>198</v>
      </c>
      <c r="B137" s="69"/>
      <c r="C137" s="29" t="s">
        <v>243</v>
      </c>
      <c r="D137" s="12">
        <v>343.9</v>
      </c>
      <c r="E137" s="12">
        <v>343.888</v>
      </c>
    </row>
    <row r="138" spans="1:5" ht="37.5">
      <c r="A138" s="62" t="s">
        <v>283</v>
      </c>
      <c r="B138" s="62"/>
      <c r="C138" s="29" t="s">
        <v>284</v>
      </c>
      <c r="D138" s="12">
        <v>0</v>
      </c>
      <c r="E138" s="12">
        <v>1576.036</v>
      </c>
    </row>
    <row r="139" spans="1:5" ht="56.25">
      <c r="A139" s="61" t="s">
        <v>35</v>
      </c>
      <c r="B139" s="61"/>
      <c r="C139" s="17" t="s">
        <v>36</v>
      </c>
      <c r="D139" s="10">
        <f>D140</f>
        <v>-1215.1</v>
      </c>
      <c r="E139" s="10">
        <f>E140</f>
        <v>-1925</v>
      </c>
    </row>
    <row r="140" spans="1:5" ht="56.25">
      <c r="A140" s="60" t="s">
        <v>265</v>
      </c>
      <c r="B140" s="60"/>
      <c r="C140" s="13" t="s">
        <v>244</v>
      </c>
      <c r="D140" s="12">
        <f>D142+D141</f>
        <v>-1215.1</v>
      </c>
      <c r="E140" s="12">
        <f>E142+E141</f>
        <v>-1925</v>
      </c>
    </row>
    <row r="141" spans="1:5" ht="37.5">
      <c r="A141" s="89" t="s">
        <v>337</v>
      </c>
      <c r="B141" s="90"/>
      <c r="C141" s="13" t="s">
        <v>338</v>
      </c>
      <c r="D141" s="12">
        <v>0</v>
      </c>
      <c r="E141" s="12">
        <v>-27</v>
      </c>
    </row>
    <row r="142" spans="1:5" ht="56.25">
      <c r="A142" s="60" t="s">
        <v>266</v>
      </c>
      <c r="B142" s="60"/>
      <c r="C142" s="20" t="s">
        <v>244</v>
      </c>
      <c r="D142" s="12">
        <v>-1215.1</v>
      </c>
      <c r="E142" s="12">
        <v>-1898</v>
      </c>
    </row>
    <row r="143" spans="1:9" ht="18.75" customHeight="1">
      <c r="A143" s="61" t="s">
        <v>147</v>
      </c>
      <c r="B143" s="61"/>
      <c r="C143" s="61"/>
      <c r="D143" s="10">
        <f>D12+D93</f>
        <v>888090.8000000002</v>
      </c>
      <c r="E143" s="10">
        <f>E12+E93</f>
        <v>650470.502</v>
      </c>
      <c r="I143" s="30"/>
    </row>
    <row r="144" spans="1:5" ht="18.75" customHeight="1">
      <c r="A144" s="65" t="s">
        <v>66</v>
      </c>
      <c r="B144" s="65"/>
      <c r="C144" s="65"/>
      <c r="D144" s="65"/>
      <c r="E144" s="65"/>
    </row>
    <row r="145" spans="1:5" ht="18.75">
      <c r="A145" s="31" t="s">
        <v>67</v>
      </c>
      <c r="B145" s="31" t="s">
        <v>0</v>
      </c>
      <c r="C145" s="32" t="s">
        <v>68</v>
      </c>
      <c r="D145" s="33">
        <v>121062.7</v>
      </c>
      <c r="E145" s="33">
        <v>83306.21000000002</v>
      </c>
    </row>
    <row r="146" spans="1:5" ht="37.5">
      <c r="A146" s="34" t="s">
        <v>69</v>
      </c>
      <c r="B146" s="34" t="s">
        <v>70</v>
      </c>
      <c r="C146" s="35" t="s">
        <v>71</v>
      </c>
      <c r="D146" s="1">
        <v>4049.5</v>
      </c>
      <c r="E146" s="1">
        <v>3120</v>
      </c>
    </row>
    <row r="147" spans="1:5" ht="54.75" customHeight="1">
      <c r="A147" s="34" t="s">
        <v>67</v>
      </c>
      <c r="B147" s="34" t="s">
        <v>72</v>
      </c>
      <c r="C147" s="35" t="s">
        <v>25</v>
      </c>
      <c r="D147" s="1">
        <v>3533.9</v>
      </c>
      <c r="E147" s="1">
        <v>2739.3</v>
      </c>
    </row>
    <row r="148" spans="1:5" ht="56.25">
      <c r="A148" s="34" t="s">
        <v>69</v>
      </c>
      <c r="B148" s="34" t="s">
        <v>73</v>
      </c>
      <c r="C148" s="35" t="s">
        <v>74</v>
      </c>
      <c r="D148" s="1">
        <v>73421.09999999999</v>
      </c>
      <c r="E148" s="1">
        <v>50721.71000000001</v>
      </c>
    </row>
    <row r="149" spans="1:5" ht="17.25" customHeight="1">
      <c r="A149" s="34" t="s">
        <v>67</v>
      </c>
      <c r="B149" s="34" t="s">
        <v>75</v>
      </c>
      <c r="C149" s="36" t="s">
        <v>267</v>
      </c>
      <c r="D149" s="1">
        <v>30</v>
      </c>
      <c r="E149" s="1">
        <v>0</v>
      </c>
    </row>
    <row r="150" spans="1:5" ht="37.5">
      <c r="A150" s="34" t="s">
        <v>67</v>
      </c>
      <c r="B150" s="34" t="s">
        <v>76</v>
      </c>
      <c r="C150" s="35" t="s">
        <v>112</v>
      </c>
      <c r="D150" s="1">
        <v>26628.9</v>
      </c>
      <c r="E150" s="1">
        <v>19317.6</v>
      </c>
    </row>
    <row r="151" spans="1:5" ht="20.25" customHeight="1">
      <c r="A151" s="34" t="s">
        <v>69</v>
      </c>
      <c r="B151" s="34" t="s">
        <v>77</v>
      </c>
      <c r="C151" s="35" t="s">
        <v>78</v>
      </c>
      <c r="D151" s="1">
        <v>3541.4</v>
      </c>
      <c r="E151" s="1">
        <v>2439</v>
      </c>
    </row>
    <row r="152" spans="1:5" ht="17.25" customHeight="1">
      <c r="A152" s="34" t="s">
        <v>69</v>
      </c>
      <c r="B152" s="34" t="s">
        <v>24</v>
      </c>
      <c r="C152" s="35" t="s">
        <v>80</v>
      </c>
      <c r="D152" s="1">
        <v>1012.6</v>
      </c>
      <c r="E152" s="1">
        <v>0</v>
      </c>
    </row>
    <row r="153" spans="1:5" ht="18.75">
      <c r="A153" s="34" t="s">
        <v>69</v>
      </c>
      <c r="B153" s="34" t="s">
        <v>23</v>
      </c>
      <c r="C153" s="35" t="s">
        <v>81</v>
      </c>
      <c r="D153" s="1">
        <v>8845.300000000001</v>
      </c>
      <c r="E153" s="1">
        <v>4968.6</v>
      </c>
    </row>
    <row r="154" spans="1:5" ht="17.25" customHeight="1">
      <c r="A154" s="31" t="s">
        <v>72</v>
      </c>
      <c r="B154" s="31" t="s">
        <v>0</v>
      </c>
      <c r="C154" s="37" t="s">
        <v>28</v>
      </c>
      <c r="D154" s="33">
        <v>6199.7</v>
      </c>
      <c r="E154" s="33">
        <v>5130</v>
      </c>
    </row>
    <row r="155" spans="1:5" ht="18.75">
      <c r="A155" s="34" t="s">
        <v>72</v>
      </c>
      <c r="B155" s="34" t="s">
        <v>73</v>
      </c>
      <c r="C155" s="38" t="s">
        <v>45</v>
      </c>
      <c r="D155" s="1">
        <v>1669</v>
      </c>
      <c r="E155" s="1">
        <v>1271.6</v>
      </c>
    </row>
    <row r="156" spans="1:5" ht="37.5">
      <c r="A156" s="34" t="s">
        <v>72</v>
      </c>
      <c r="B156" s="34" t="s">
        <v>85</v>
      </c>
      <c r="C156" s="38" t="s">
        <v>233</v>
      </c>
      <c r="D156" s="1">
        <v>3880.7</v>
      </c>
      <c r="E156" s="1">
        <v>3381.6</v>
      </c>
    </row>
    <row r="157" spans="1:5" ht="18.75">
      <c r="A157" s="34" t="s">
        <v>72</v>
      </c>
      <c r="B157" s="34" t="s">
        <v>234</v>
      </c>
      <c r="C157" s="38" t="s">
        <v>235</v>
      </c>
      <c r="D157" s="1">
        <v>300</v>
      </c>
      <c r="E157" s="1">
        <v>258.9</v>
      </c>
    </row>
    <row r="158" spans="1:5" ht="36" customHeight="1">
      <c r="A158" s="39" t="s">
        <v>72</v>
      </c>
      <c r="B158" s="39" t="s">
        <v>27</v>
      </c>
      <c r="C158" s="38" t="s">
        <v>26</v>
      </c>
      <c r="D158" s="1">
        <v>350</v>
      </c>
      <c r="E158" s="1">
        <v>217.9</v>
      </c>
    </row>
    <row r="159" spans="1:5" ht="18.75">
      <c r="A159" s="31" t="s">
        <v>73</v>
      </c>
      <c r="B159" s="31" t="s">
        <v>0</v>
      </c>
      <c r="C159" s="32" t="s">
        <v>82</v>
      </c>
      <c r="D159" s="33">
        <v>130607.59999999999</v>
      </c>
      <c r="E159" s="33">
        <v>103859.524</v>
      </c>
    </row>
    <row r="160" spans="1:5" ht="18.75">
      <c r="A160" s="34" t="s">
        <v>73</v>
      </c>
      <c r="B160" s="34" t="s">
        <v>75</v>
      </c>
      <c r="C160" s="35" t="s">
        <v>199</v>
      </c>
      <c r="D160" s="1">
        <v>737.9</v>
      </c>
      <c r="E160" s="1">
        <v>0</v>
      </c>
    </row>
    <row r="161" spans="1:5" ht="18.75">
      <c r="A161" s="34" t="s">
        <v>73</v>
      </c>
      <c r="B161" s="34" t="s">
        <v>79</v>
      </c>
      <c r="C161" s="40" t="s">
        <v>84</v>
      </c>
      <c r="D161" s="1">
        <v>17331.9</v>
      </c>
      <c r="E161" s="1">
        <v>15100</v>
      </c>
    </row>
    <row r="162" spans="1:5" ht="18.75">
      <c r="A162" s="41" t="s">
        <v>73</v>
      </c>
      <c r="B162" s="41" t="s">
        <v>85</v>
      </c>
      <c r="C162" s="35" t="s">
        <v>86</v>
      </c>
      <c r="D162" s="1">
        <v>34040.4</v>
      </c>
      <c r="E162" s="1">
        <v>17018.724</v>
      </c>
    </row>
    <row r="163" spans="1:5" ht="18.75" customHeight="1">
      <c r="A163" s="34" t="s">
        <v>73</v>
      </c>
      <c r="B163" s="34">
        <v>12</v>
      </c>
      <c r="C163" s="40" t="s">
        <v>87</v>
      </c>
      <c r="D163" s="1">
        <v>78497.4</v>
      </c>
      <c r="E163" s="1">
        <v>71740.8</v>
      </c>
    </row>
    <row r="164" spans="1:5" ht="18.75">
      <c r="A164" s="31" t="s">
        <v>75</v>
      </c>
      <c r="B164" s="31" t="s">
        <v>0</v>
      </c>
      <c r="C164" s="32" t="s">
        <v>88</v>
      </c>
      <c r="D164" s="33">
        <v>70129.59999999999</v>
      </c>
      <c r="E164" s="33">
        <v>38781.409</v>
      </c>
    </row>
    <row r="165" spans="1:5" ht="18.75" customHeight="1">
      <c r="A165" s="34" t="s">
        <v>75</v>
      </c>
      <c r="B165" s="34" t="s">
        <v>67</v>
      </c>
      <c r="C165" s="35" t="s">
        <v>89</v>
      </c>
      <c r="D165" s="1">
        <v>45775.2</v>
      </c>
      <c r="E165" s="1">
        <v>27188.7</v>
      </c>
    </row>
    <row r="166" spans="1:5" ht="21" customHeight="1">
      <c r="A166" s="34" t="s">
        <v>75</v>
      </c>
      <c r="B166" s="34" t="s">
        <v>83</v>
      </c>
      <c r="C166" s="35" t="s">
        <v>90</v>
      </c>
      <c r="D166" s="1">
        <v>7300</v>
      </c>
      <c r="E166" s="1">
        <v>5649.9</v>
      </c>
    </row>
    <row r="167" spans="1:5" ht="18.75">
      <c r="A167" s="34" t="s">
        <v>75</v>
      </c>
      <c r="B167" s="34" t="s">
        <v>72</v>
      </c>
      <c r="C167" s="35" t="s">
        <v>129</v>
      </c>
      <c r="D167" s="1">
        <v>10080.099999999999</v>
      </c>
      <c r="E167" s="1">
        <v>3744.209</v>
      </c>
    </row>
    <row r="168" spans="1:5" ht="16.5" customHeight="1">
      <c r="A168" s="34" t="s">
        <v>75</v>
      </c>
      <c r="B168" s="34" t="s">
        <v>75</v>
      </c>
      <c r="C168" s="35" t="s">
        <v>268</v>
      </c>
      <c r="D168" s="1">
        <v>6974.299999999999</v>
      </c>
      <c r="E168" s="1">
        <v>2198.6</v>
      </c>
    </row>
    <row r="169" spans="1:5" ht="18.75">
      <c r="A169" s="31" t="s">
        <v>77</v>
      </c>
      <c r="B169" s="31" t="s">
        <v>0</v>
      </c>
      <c r="C169" s="42" t="s">
        <v>91</v>
      </c>
      <c r="D169" s="33">
        <v>474423.49999999994</v>
      </c>
      <c r="E169" s="33">
        <v>316230.90499999997</v>
      </c>
    </row>
    <row r="170" spans="1:5" ht="18.75">
      <c r="A170" s="34" t="s">
        <v>77</v>
      </c>
      <c r="B170" s="34" t="s">
        <v>67</v>
      </c>
      <c r="C170" s="40" t="s">
        <v>92</v>
      </c>
      <c r="D170" s="1">
        <v>46179.9</v>
      </c>
      <c r="E170" s="1">
        <v>32809.2</v>
      </c>
    </row>
    <row r="171" spans="1:5" ht="18.75">
      <c r="A171" s="34" t="s">
        <v>77</v>
      </c>
      <c r="B171" s="34" t="s">
        <v>83</v>
      </c>
      <c r="C171" s="40" t="s">
        <v>93</v>
      </c>
      <c r="D171" s="1">
        <v>358133.49999999994</v>
      </c>
      <c r="E171" s="1">
        <v>236073.3</v>
      </c>
    </row>
    <row r="172" spans="1:5" ht="18.75">
      <c r="A172" s="34" t="s">
        <v>77</v>
      </c>
      <c r="B172" s="34" t="s">
        <v>72</v>
      </c>
      <c r="C172" s="36" t="s">
        <v>269</v>
      </c>
      <c r="D172" s="1">
        <v>65795</v>
      </c>
      <c r="E172" s="1">
        <v>44277.605</v>
      </c>
    </row>
    <row r="173" spans="1:5" ht="18.75">
      <c r="A173" s="34" t="s">
        <v>77</v>
      </c>
      <c r="B173" s="34" t="s">
        <v>77</v>
      </c>
      <c r="C173" s="40" t="s">
        <v>94</v>
      </c>
      <c r="D173" s="1">
        <v>3925.1</v>
      </c>
      <c r="E173" s="1">
        <v>2825</v>
      </c>
    </row>
    <row r="174" spans="1:5" ht="18.75">
      <c r="A174" s="34" t="s">
        <v>77</v>
      </c>
      <c r="B174" s="34" t="s">
        <v>85</v>
      </c>
      <c r="C174" s="40" t="s">
        <v>95</v>
      </c>
      <c r="D174" s="1">
        <v>390</v>
      </c>
      <c r="E174" s="1">
        <v>245.8</v>
      </c>
    </row>
    <row r="175" spans="1:5" ht="18.75">
      <c r="A175" s="31" t="s">
        <v>79</v>
      </c>
      <c r="B175" s="31" t="s">
        <v>0</v>
      </c>
      <c r="C175" s="42" t="s">
        <v>96</v>
      </c>
      <c r="D175" s="33">
        <v>82821.49999999997</v>
      </c>
      <c r="E175" s="33">
        <v>59371.6</v>
      </c>
    </row>
    <row r="176" spans="1:5" ht="18.75">
      <c r="A176" s="34" t="s">
        <v>79</v>
      </c>
      <c r="B176" s="34" t="s">
        <v>67</v>
      </c>
      <c r="C176" s="40" t="s">
        <v>97</v>
      </c>
      <c r="D176" s="1">
        <v>82821.49999999997</v>
      </c>
      <c r="E176" s="1">
        <v>59371.6</v>
      </c>
    </row>
    <row r="177" spans="1:5" ht="18.75">
      <c r="A177" s="43">
        <v>10</v>
      </c>
      <c r="B177" s="43" t="s">
        <v>0</v>
      </c>
      <c r="C177" s="42" t="s">
        <v>99</v>
      </c>
      <c r="D177" s="33">
        <v>37744.99999999999</v>
      </c>
      <c r="E177" s="33">
        <v>27420.685999999998</v>
      </c>
    </row>
    <row r="178" spans="1:5" ht="18.75">
      <c r="A178" s="44">
        <v>10</v>
      </c>
      <c r="B178" s="44" t="s">
        <v>67</v>
      </c>
      <c r="C178" s="40" t="s">
        <v>100</v>
      </c>
      <c r="D178" s="1">
        <v>2855.6</v>
      </c>
      <c r="E178" s="1">
        <v>2070.1</v>
      </c>
    </row>
    <row r="179" spans="1:5" ht="18.75">
      <c r="A179" s="44">
        <v>10</v>
      </c>
      <c r="B179" s="44" t="s">
        <v>73</v>
      </c>
      <c r="C179" s="40" t="s">
        <v>101</v>
      </c>
      <c r="D179" s="1">
        <v>682.1</v>
      </c>
      <c r="E179" s="1">
        <v>231.2</v>
      </c>
    </row>
    <row r="180" spans="1:5" ht="20.25" customHeight="1">
      <c r="A180" s="44">
        <v>10</v>
      </c>
      <c r="B180" s="44" t="s">
        <v>76</v>
      </c>
      <c r="C180" s="40" t="s">
        <v>102</v>
      </c>
      <c r="D180" s="1">
        <v>34207.299999999996</v>
      </c>
      <c r="E180" s="1">
        <v>25119.386</v>
      </c>
    </row>
    <row r="181" spans="1:5" ht="18.75">
      <c r="A181" s="43" t="s">
        <v>24</v>
      </c>
      <c r="B181" s="43" t="s">
        <v>0</v>
      </c>
      <c r="C181" s="42" t="s">
        <v>98</v>
      </c>
      <c r="D181" s="33">
        <v>6478.6</v>
      </c>
      <c r="E181" s="33">
        <v>1807</v>
      </c>
    </row>
    <row r="182" spans="1:5" ht="18.75">
      <c r="A182" s="44" t="s">
        <v>24</v>
      </c>
      <c r="B182" s="44" t="s">
        <v>83</v>
      </c>
      <c r="C182" s="40" t="s">
        <v>29</v>
      </c>
      <c r="D182" s="1">
        <v>6478.6</v>
      </c>
      <c r="E182" s="1">
        <v>1807</v>
      </c>
    </row>
    <row r="183" spans="1:5" ht="18.75" customHeight="1">
      <c r="A183" s="66" t="s">
        <v>103</v>
      </c>
      <c r="B183" s="67"/>
      <c r="C183" s="68"/>
      <c r="D183" s="33">
        <v>929468.1999999997</v>
      </c>
      <c r="E183" s="33">
        <v>635907.334</v>
      </c>
    </row>
    <row r="184" spans="1:5" ht="37.5">
      <c r="A184" s="71">
        <v>7900</v>
      </c>
      <c r="B184" s="72"/>
      <c r="C184" s="45" t="s">
        <v>1</v>
      </c>
      <c r="D184" s="46">
        <f>+D143-D183</f>
        <v>-41377.39999999956</v>
      </c>
      <c r="E184" s="46">
        <f>-E185</f>
        <v>14563.199999999953</v>
      </c>
    </row>
    <row r="185" spans="1:5" ht="36.75" customHeight="1">
      <c r="A185" s="73" t="s">
        <v>130</v>
      </c>
      <c r="B185" s="74"/>
      <c r="C185" s="74"/>
      <c r="D185" s="47">
        <f>D186</f>
        <v>41377.39999999956</v>
      </c>
      <c r="E185" s="47">
        <f>E186</f>
        <v>-14563.199999999953</v>
      </c>
    </row>
    <row r="186" spans="1:5" ht="18.75">
      <c r="A186" s="75" t="s">
        <v>2</v>
      </c>
      <c r="B186" s="75"/>
      <c r="C186" s="48" t="s">
        <v>3</v>
      </c>
      <c r="D186" s="49">
        <f>D191+D187</f>
        <v>41377.39999999956</v>
      </c>
      <c r="E186" s="49">
        <f>E187+E191</f>
        <v>-14563.199999999953</v>
      </c>
    </row>
    <row r="187" spans="1:5" ht="18.75">
      <c r="A187" s="75" t="s">
        <v>4</v>
      </c>
      <c r="B187" s="75"/>
      <c r="C187" s="48" t="s">
        <v>5</v>
      </c>
      <c r="D187" s="49">
        <f aca="true" t="shared" si="0" ref="D187:E189">D188</f>
        <v>-888090.8000000002</v>
      </c>
      <c r="E187" s="49">
        <f t="shared" si="0"/>
        <v>-653115.7</v>
      </c>
    </row>
    <row r="188" spans="1:5" ht="17.25" customHeight="1">
      <c r="A188" s="75" t="s">
        <v>11</v>
      </c>
      <c r="B188" s="75"/>
      <c r="C188" s="48" t="s">
        <v>12</v>
      </c>
      <c r="D188" s="49">
        <f t="shared" si="0"/>
        <v>-888090.8000000002</v>
      </c>
      <c r="E188" s="49">
        <f t="shared" si="0"/>
        <v>-653115.7</v>
      </c>
    </row>
    <row r="189" spans="1:5" ht="18.75">
      <c r="A189" s="75" t="s">
        <v>13</v>
      </c>
      <c r="B189" s="75"/>
      <c r="C189" s="48" t="s">
        <v>6</v>
      </c>
      <c r="D189" s="49">
        <f t="shared" si="0"/>
        <v>-888090.8000000002</v>
      </c>
      <c r="E189" s="49">
        <f t="shared" si="0"/>
        <v>-653115.7</v>
      </c>
    </row>
    <row r="190" spans="1:5" ht="37.5">
      <c r="A190" s="75" t="s">
        <v>236</v>
      </c>
      <c r="B190" s="75"/>
      <c r="C190" s="48" t="s">
        <v>238</v>
      </c>
      <c r="D190" s="49">
        <f>-D143</f>
        <v>-888090.8000000002</v>
      </c>
      <c r="E190" s="49">
        <v>-653115.7</v>
      </c>
    </row>
    <row r="191" spans="1:5" ht="18.75">
      <c r="A191" s="75" t="s">
        <v>7</v>
      </c>
      <c r="B191" s="75"/>
      <c r="C191" s="48" t="s">
        <v>8</v>
      </c>
      <c r="D191" s="49">
        <f aca="true" t="shared" si="1" ref="D191:E193">D192</f>
        <v>929468.1999999997</v>
      </c>
      <c r="E191" s="49">
        <f t="shared" si="1"/>
        <v>638552.5</v>
      </c>
    </row>
    <row r="192" spans="1:5" ht="18.75" customHeight="1">
      <c r="A192" s="75" t="s">
        <v>14</v>
      </c>
      <c r="B192" s="75"/>
      <c r="C192" s="48" t="s">
        <v>10</v>
      </c>
      <c r="D192" s="49">
        <f t="shared" si="1"/>
        <v>929468.1999999997</v>
      </c>
      <c r="E192" s="49">
        <f t="shared" si="1"/>
        <v>638552.5</v>
      </c>
    </row>
    <row r="193" spans="1:5" ht="18.75">
      <c r="A193" s="75" t="s">
        <v>9</v>
      </c>
      <c r="B193" s="75"/>
      <c r="C193" s="48" t="s">
        <v>125</v>
      </c>
      <c r="D193" s="49">
        <f t="shared" si="1"/>
        <v>929468.1999999997</v>
      </c>
      <c r="E193" s="49">
        <f>E194</f>
        <v>638552.5</v>
      </c>
    </row>
    <row r="194" spans="1:5" ht="39" customHeight="1">
      <c r="A194" s="75" t="s">
        <v>237</v>
      </c>
      <c r="B194" s="75"/>
      <c r="C194" s="48" t="s">
        <v>239</v>
      </c>
      <c r="D194" s="49">
        <f>D183</f>
        <v>929468.1999999997</v>
      </c>
      <c r="E194" s="49">
        <v>638552.5</v>
      </c>
    </row>
    <row r="195" spans="4:5" ht="15.75">
      <c r="D195" s="51"/>
      <c r="E195" s="51"/>
    </row>
    <row r="196" spans="4:5" ht="15.75">
      <c r="D196" s="51"/>
      <c r="E196" s="51"/>
    </row>
    <row r="197" spans="1:5" ht="15.75">
      <c r="A197" s="52" t="s">
        <v>332</v>
      </c>
      <c r="B197" s="52"/>
      <c r="D197" s="70" t="s">
        <v>333</v>
      </c>
      <c r="E197" s="70"/>
    </row>
    <row r="198" spans="4:5" ht="15.75">
      <c r="D198" s="51"/>
      <c r="E198" s="51"/>
    </row>
    <row r="199" spans="1:5" ht="15.75">
      <c r="A199" s="76" t="s">
        <v>334</v>
      </c>
      <c r="B199" s="76"/>
      <c r="D199" s="51" t="s">
        <v>285</v>
      </c>
      <c r="E199" s="51"/>
    </row>
    <row r="200" spans="4:5" ht="15.75">
      <c r="D200" s="51"/>
      <c r="E200" s="51"/>
    </row>
    <row r="201" spans="4:5" ht="15.75">
      <c r="D201" s="51"/>
      <c r="E201" s="51"/>
    </row>
    <row r="202" spans="4:5" ht="15.75">
      <c r="D202" s="51"/>
      <c r="E202" s="51"/>
    </row>
    <row r="203" spans="4:5" ht="15.75">
      <c r="D203" s="51"/>
      <c r="E203" s="51"/>
    </row>
    <row r="204" spans="4:5" ht="15.75">
      <c r="D204" s="51"/>
      <c r="E204" s="51"/>
    </row>
    <row r="205" spans="4:5" ht="15.75">
      <c r="D205" s="51"/>
      <c r="E205" s="51"/>
    </row>
    <row r="206" spans="4:5" ht="15.75">
      <c r="D206" s="51"/>
      <c r="E206" s="51"/>
    </row>
    <row r="207" spans="4:5" ht="15.75">
      <c r="D207" s="51"/>
      <c r="E207" s="51"/>
    </row>
    <row r="208" spans="3:5" ht="15.75">
      <c r="C208" s="5"/>
      <c r="D208" s="51"/>
      <c r="E208" s="51"/>
    </row>
    <row r="209" spans="3:5" ht="15.75">
      <c r="C209" s="5"/>
      <c r="D209" s="51"/>
      <c r="E209" s="51"/>
    </row>
    <row r="210" spans="3:5" ht="15.75">
      <c r="C210" s="5"/>
      <c r="D210" s="51"/>
      <c r="E210" s="51"/>
    </row>
    <row r="211" spans="3:5" ht="15.75">
      <c r="C211" s="5"/>
      <c r="D211" s="51"/>
      <c r="E211" s="51"/>
    </row>
    <row r="212" spans="3:5" ht="15.75">
      <c r="C212" s="5"/>
      <c r="D212" s="51"/>
      <c r="E212" s="51"/>
    </row>
    <row r="213" spans="3:5" ht="15.75">
      <c r="C213" s="5"/>
      <c r="D213" s="51"/>
      <c r="E213" s="51"/>
    </row>
    <row r="214" spans="3:5" ht="15.75">
      <c r="C214" s="5"/>
      <c r="D214" s="51"/>
      <c r="E214" s="51"/>
    </row>
    <row r="215" spans="3:5" ht="15.75">
      <c r="C215" s="5"/>
      <c r="D215" s="51"/>
      <c r="E215" s="51"/>
    </row>
    <row r="216" spans="3:5" ht="15.75">
      <c r="C216" s="5"/>
      <c r="D216" s="51"/>
      <c r="E216" s="51"/>
    </row>
    <row r="217" spans="3:5" ht="15.75">
      <c r="C217" s="5"/>
      <c r="D217" s="51"/>
      <c r="E217" s="51"/>
    </row>
    <row r="218" spans="3:5" ht="15.75">
      <c r="C218" s="5"/>
      <c r="D218" s="51"/>
      <c r="E218" s="51"/>
    </row>
  </sheetData>
  <sheetProtection/>
  <mergeCells count="146">
    <mergeCell ref="A199:B199"/>
    <mergeCell ref="A141:B141"/>
    <mergeCell ref="A190:B190"/>
    <mergeCell ref="A191:B191"/>
    <mergeCell ref="A192:B192"/>
    <mergeCell ref="A193:B193"/>
    <mergeCell ref="A194:B194"/>
    <mergeCell ref="D197:E197"/>
    <mergeCell ref="A184:B184"/>
    <mergeCell ref="A185:C185"/>
    <mergeCell ref="A186:B186"/>
    <mergeCell ref="A187:B187"/>
    <mergeCell ref="A188:B188"/>
    <mergeCell ref="A189:B189"/>
    <mergeCell ref="A139:B139"/>
    <mergeCell ref="A140:B140"/>
    <mergeCell ref="A142:B142"/>
    <mergeCell ref="A143:C143"/>
    <mergeCell ref="A144:E144"/>
    <mergeCell ref="A183:C183"/>
    <mergeCell ref="A133:B133"/>
    <mergeCell ref="A134:B134"/>
    <mergeCell ref="A135:B135"/>
    <mergeCell ref="A136:B136"/>
    <mergeCell ref="A137:B137"/>
    <mergeCell ref="A138:B138"/>
    <mergeCell ref="A122:B122"/>
    <mergeCell ref="A123:B128"/>
    <mergeCell ref="A129:B129"/>
    <mergeCell ref="A130:B130"/>
    <mergeCell ref="A131:B131"/>
    <mergeCell ref="A132:B132"/>
    <mergeCell ref="A116:B116"/>
    <mergeCell ref="A117:B117"/>
    <mergeCell ref="A118:B118"/>
    <mergeCell ref="A119:B119"/>
    <mergeCell ref="A120:B120"/>
    <mergeCell ref="A121:B121"/>
    <mergeCell ref="A104:B104"/>
    <mergeCell ref="A105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C8"/>
    <mergeCell ref="A9:C9"/>
    <mergeCell ref="A10:B10"/>
    <mergeCell ref="A11:B11"/>
    <mergeCell ref="A12:B12"/>
    <mergeCell ref="A13:B13"/>
    <mergeCell ref="C1:D1"/>
    <mergeCell ref="C2:D2"/>
    <mergeCell ref="C3:D3"/>
    <mergeCell ref="A5:E5"/>
    <mergeCell ref="A6:E6"/>
    <mergeCell ref="A7:C7"/>
  </mergeCells>
  <printOptions horizontalCentered="1"/>
  <pageMargins left="0.7874015748031497" right="0.3937007874015748" top="0.3937007874015748" bottom="0.1968503937007874" header="0" footer="0"/>
  <pageSetup fitToHeight="6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Сараев Р.В.</cp:lastModifiedBy>
  <cp:lastPrinted>2018-10-09T04:40:51Z</cp:lastPrinted>
  <dcterms:created xsi:type="dcterms:W3CDTF">2007-10-12T22:32:15Z</dcterms:created>
  <dcterms:modified xsi:type="dcterms:W3CDTF">2018-10-09T23:59:22Z</dcterms:modified>
  <cp:category/>
  <cp:version/>
  <cp:contentType/>
  <cp:contentStatus/>
</cp:coreProperties>
</file>